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<sst xmlns="http://schemas.openxmlformats.org/spreadsheetml/2006/main" count="76" uniqueCount="75">
  <si>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</si>
  <si>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</si>
  <si>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</si>
  <si>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</si>
  <si>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</si>
  <si>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</si>
  <si>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</si>
  <si>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</si>
  <si>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</si>
  <si>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</si>
  <si>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</si>
  <si>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</si>
  <si>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</si>
  <si>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</si>
  <si>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</si>
  <si>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</si>
  <si>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</si>
  <si>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</si>
  <si>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</si>
  <si>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</si>
  <si>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</si>
  <si>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</si>
  <si>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</si>
  <si>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</si>
  <si>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</si>
  <si>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</si>
  <si>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</si>
  <si>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</si>
  <si>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</si>
  <si>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</si>
  <si>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</si>
  <si>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</si>
  <si>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</si>
  <si>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</si>
  <si>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</si>
  <si>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</si>
  <si>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</si>
  <si>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</si>
  <si>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</si>
  <si>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</si>
  <si>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</si>
  <si>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</si>
  <si>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</si>
  <si>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</si>
  <si>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</si>
  <si>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</si>
  <si>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</si>
  <si>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</si>
  <si>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</si>
  <si>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</si>
  <si>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</si>
  <si>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</si>
  <si>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</si>
  <si>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</si>
  <si>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</si>
  <si>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</si>
  <si>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</si>
  <si>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</si>
  <si>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</si>
  <si>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</si>
  <si>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</si>
  <si>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</si>
  <si>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</si>
  <si>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</si>
  <si>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</si>
  <si>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</si>
  <si>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08/10/22 - VENCIMENTO 17/10/22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</si>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</sst>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189750</v>
      </c>
      <c r="C7" s="47">
        <f t="shared" si="0"/>
        <v>156050</v>
      </c>
      <c r="D7" s="47">
        <f t="shared" si="0"/>
        <v>218851</v>
      </c>
      <c r="E7" s="47">
        <f t="shared" si="0"/>
        <v>106623</v>
      </c>
      <c r="F7" s="47">
        <f t="shared" si="0"/>
        <v>143654</v>
      </c>
      <c r="G7" s="47">
        <f t="shared" si="0"/>
        <v>156593</v>
      </c>
      <c r="H7" s="47">
        <f t="shared" si="0"/>
        <v>178779</v>
      </c>
      <c r="I7" s="47">
        <f t="shared" si="0"/>
        <v>217209</v>
      </c>
      <c r="J7" s="47">
        <f t="shared" si="0"/>
        <v>52039</v>
      </c>
      <c r="K7" s="47">
        <f t="shared" si="0"/>
        <v>1419548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13604</v>
      </c>
      <c r="C8" s="45">
        <f t="shared" si="1"/>
        <v>15744</v>
      </c>
      <c r="D8" s="45">
        <f t="shared" si="1"/>
        <v>17156</v>
      </c>
      <c r="E8" s="45">
        <f t="shared" si="1"/>
        <v>9825</v>
      </c>
      <c r="F8" s="45">
        <f t="shared" si="1"/>
        <v>9998</v>
      </c>
      <c r="G8" s="45">
        <f t="shared" si="1"/>
        <v>6614</v>
      </c>
      <c r="H8" s="45">
        <f t="shared" si="1"/>
        <v>5629</v>
      </c>
      <c r="I8" s="45">
        <f t="shared" si="1"/>
        <v>14018</v>
      </c>
      <c r="J8" s="45">
        <f t="shared" si="1"/>
        <v>1926</v>
      </c>
      <c r="K8" s="38">
        <f>SUM(B8:J8)</f>
        <v>94514</v>
      </c>
      <c r="L8"/>
      <c r="M8"/>
      <c r="N8"/>
    </row>
    <row r="9" spans="1:14" ht="16.5" customHeight="1">
      <c r="A9" s="22" t="s">
        <v>32</v>
      </c>
      <c r="B9" s="45">
        <v>13567</v>
      </c>
      <c r="C9" s="45">
        <v>15740</v>
      </c>
      <c r="D9" s="45">
        <v>17154</v>
      </c>
      <c r="E9" s="45">
        <v>9679</v>
      </c>
      <c r="F9" s="45">
        <v>9983</v>
      </c>
      <c r="G9" s="45">
        <v>6612</v>
      </c>
      <c r="H9" s="45">
        <v>5629</v>
      </c>
      <c r="I9" s="45">
        <v>13994</v>
      </c>
      <c r="J9" s="45">
        <v>1926</v>
      </c>
      <c r="K9" s="38">
        <f>SUM(B9:J9)</f>
        <v>94284</v>
      </c>
      <c r="L9"/>
      <c r="M9"/>
      <c r="N9"/>
    </row>
    <row r="10" spans="1:14" ht="16.5" customHeight="1">
      <c r="A10" s="22" t="s">
        <v>31</v>
      </c>
      <c r="B10" s="45">
        <v>37</v>
      </c>
      <c r="C10" s="45">
        <v>4</v>
      </c>
      <c r="D10" s="45">
        <v>2</v>
      </c>
      <c r="E10" s="45">
        <v>146</v>
      </c>
      <c r="F10" s="45">
        <v>15</v>
      </c>
      <c r="G10" s="45">
        <v>2</v>
      </c>
      <c r="H10" s="45">
        <v>0</v>
      </c>
      <c r="I10" s="45">
        <v>24</v>
      </c>
      <c r="J10" s="45">
        <v>0</v>
      </c>
      <c r="K10" s="38">
        <f>SUM(B10:J10)</f>
        <v>230</v>
      </c>
      <c r="L10"/>
      <c r="M10"/>
      <c r="N10"/>
    </row>
    <row r="11" spans="1:14" ht="16.5" customHeight="1">
      <c r="A11" s="44" t="s">
        <v>30</v>
      </c>
      <c r="B11" s="43">
        <v>176146</v>
      </c>
      <c r="C11" s="43">
        <v>140306</v>
      </c>
      <c r="D11" s="43">
        <v>201695</v>
      </c>
      <c r="E11" s="43">
        <v>96798</v>
      </c>
      <c r="F11" s="43">
        <v>133656</v>
      </c>
      <c r="G11" s="43">
        <v>149979</v>
      </c>
      <c r="H11" s="43">
        <v>173150</v>
      </c>
      <c r="I11" s="43">
        <v>203191</v>
      </c>
      <c r="J11" s="43">
        <v>50113</v>
      </c>
      <c r="K11" s="38">
        <f>SUM(B11:J11)</f>
        <v>1325034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1.127843483784927</v>
      </c>
      <c r="C16" s="39">
        <v>1.20308323088394</v>
      </c>
      <c r="D16" s="39">
        <v>1.092470935866405</v>
      </c>
      <c r="E16" s="39">
        <v>1.343577754911657</v>
      </c>
      <c r="F16" s="39">
        <v>1.069359110253891</v>
      </c>
      <c r="G16" s="39">
        <v>1.150753653210038</v>
      </c>
      <c r="H16" s="39">
        <v>1.082716662137858</v>
      </c>
      <c r="I16" s="39">
        <v>1.106641373685848</v>
      </c>
      <c r="J16" s="39">
        <v>1.043328793568934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990566.07</v>
      </c>
      <c r="C18" s="36">
        <f aca="true" t="shared" si="2" ref="C18:J18">SUM(C19:C27)</f>
        <v>968386.51</v>
      </c>
      <c r="D18" s="36">
        <f t="shared" si="2"/>
        <v>1354834.39</v>
      </c>
      <c r="E18" s="36">
        <f t="shared" si="2"/>
        <v>705978.33</v>
      </c>
      <c r="F18" s="36">
        <f t="shared" si="2"/>
        <v>802813.95</v>
      </c>
      <c r="G18" s="36">
        <f t="shared" si="2"/>
        <v>944223.6300000001</v>
      </c>
      <c r="H18" s="36">
        <f t="shared" si="2"/>
        <v>819109.22</v>
      </c>
      <c r="I18" s="36">
        <f t="shared" si="2"/>
        <v>1031392.0299999999</v>
      </c>
      <c r="J18" s="36">
        <f t="shared" si="2"/>
        <v>258122.34</v>
      </c>
      <c r="K18" s="36">
        <f>SUM(B18:J18)</f>
        <v>7875426.47</v>
      </c>
      <c r="L18"/>
      <c r="M18"/>
      <c r="N18"/>
    </row>
    <row r="19" spans="1:14" ht="16.5" customHeight="1">
      <c r="A19" s="35" t="s">
        <v>27</v>
      </c>
      <c r="B19" s="61">
        <f>ROUND((B13+B14)*B7,2)</f>
        <v>852186.23</v>
      </c>
      <c r="C19" s="61">
        <f aca="true" t="shared" si="3" ref="C19:J19">ROUND((C13+C14)*C7,2)</f>
        <v>769935.1</v>
      </c>
      <c r="D19" s="61">
        <f t="shared" si="3"/>
        <v>1197005.54</v>
      </c>
      <c r="E19" s="61">
        <f t="shared" si="3"/>
        <v>507035.01</v>
      </c>
      <c r="F19" s="61">
        <f t="shared" si="3"/>
        <v>722924.39</v>
      </c>
      <c r="G19" s="61">
        <f t="shared" si="3"/>
        <v>796024.86</v>
      </c>
      <c r="H19" s="61">
        <f t="shared" si="3"/>
        <v>723608</v>
      </c>
      <c r="I19" s="61">
        <f t="shared" si="3"/>
        <v>888059</v>
      </c>
      <c r="J19" s="61">
        <f t="shared" si="3"/>
        <v>240742.82</v>
      </c>
      <c r="K19" s="30">
        <f>SUM(B19:J19)</f>
        <v>6697520.95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108946.46</v>
      </c>
      <c r="C20" s="30">
        <f t="shared" si="4"/>
        <v>156360.91</v>
      </c>
      <c r="D20" s="30">
        <f t="shared" si="4"/>
        <v>110688.22</v>
      </c>
      <c r="E20" s="30">
        <f t="shared" si="4"/>
        <v>174205.95</v>
      </c>
      <c r="F20" s="30">
        <f t="shared" si="4"/>
        <v>50141.39</v>
      </c>
      <c r="G20" s="30">
        <f t="shared" si="4"/>
        <v>120003.66</v>
      </c>
      <c r="H20" s="30">
        <f t="shared" si="4"/>
        <v>59854.44</v>
      </c>
      <c r="I20" s="30">
        <f t="shared" si="4"/>
        <v>94703.83</v>
      </c>
      <c r="J20" s="30">
        <f t="shared" si="4"/>
        <v>10431.1</v>
      </c>
      <c r="K20" s="30">
        <f aca="true" t="shared" si="5" ref="K18:K26">SUM(B20:J20)</f>
        <v>885335.96</v>
      </c>
      <c r="L20"/>
      <c r="M20"/>
      <c r="N20"/>
    </row>
    <row r="21" spans="1:14" ht="16.5" customHeight="1">
      <c r="A21" s="18" t="s">
        <v>25</v>
      </c>
      <c r="B21" s="30">
        <v>25321.2</v>
      </c>
      <c r="C21" s="30">
        <v>36394.05</v>
      </c>
      <c r="D21" s="30">
        <v>39038.23</v>
      </c>
      <c r="E21" s="30">
        <v>19682.89</v>
      </c>
      <c r="F21" s="30">
        <v>26257.95</v>
      </c>
      <c r="G21" s="30">
        <v>24450.99</v>
      </c>
      <c r="H21" s="30">
        <v>30318.56</v>
      </c>
      <c r="I21" s="30">
        <v>42691.07</v>
      </c>
      <c r="J21" s="30">
        <v>11115.7</v>
      </c>
      <c r="K21" s="30">
        <f t="shared" si="5"/>
        <v>255270.64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1182.77</v>
      </c>
      <c r="C24" s="30">
        <v>1156.71</v>
      </c>
      <c r="D24" s="30">
        <v>1617.84</v>
      </c>
      <c r="E24" s="30">
        <v>844.09</v>
      </c>
      <c r="F24" s="30">
        <v>958.72</v>
      </c>
      <c r="G24" s="30">
        <v>1128.06</v>
      </c>
      <c r="H24" s="30">
        <v>976.95</v>
      </c>
      <c r="I24" s="30">
        <v>1232.26</v>
      </c>
      <c r="J24" s="30">
        <v>307.41</v>
      </c>
      <c r="K24" s="30">
        <f t="shared" si="5"/>
        <v>9404.81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656.05</v>
      </c>
      <c r="H25" s="30">
        <v>664.26</v>
      </c>
      <c r="I25" s="30">
        <v>952.55</v>
      </c>
      <c r="J25" s="30">
        <v>301.83</v>
      </c>
      <c r="K25" s="30">
        <f t="shared" si="5"/>
        <v>6306.13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-66271.72</v>
      </c>
      <c r="C29" s="30">
        <f t="shared" si="6"/>
        <v>-75688.06</v>
      </c>
      <c r="D29" s="30">
        <f t="shared" si="6"/>
        <v>-961856.2399999999</v>
      </c>
      <c r="E29" s="30">
        <f t="shared" si="6"/>
        <v>-47281.259999999995</v>
      </c>
      <c r="F29" s="30">
        <f t="shared" si="6"/>
        <v>-49256.27</v>
      </c>
      <c r="G29" s="30">
        <f t="shared" si="6"/>
        <v>-35365.5</v>
      </c>
      <c r="H29" s="30">
        <f t="shared" si="6"/>
        <v>-606200.08</v>
      </c>
      <c r="I29" s="30">
        <f t="shared" si="6"/>
        <v>-68425.77</v>
      </c>
      <c r="J29" s="30">
        <f t="shared" si="6"/>
        <v>-16663.42</v>
      </c>
      <c r="K29" s="30">
        <f aca="true" t="shared" si="7" ref="K29:K37">SUM(B29:J29)</f>
        <v>-1927008.3199999998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-59694.8</v>
      </c>
      <c r="C30" s="30">
        <f t="shared" si="8"/>
        <v>-69256</v>
      </c>
      <c r="D30" s="30">
        <f t="shared" si="8"/>
        <v>-75477.6</v>
      </c>
      <c r="E30" s="30">
        <f t="shared" si="8"/>
        <v>-42587.6</v>
      </c>
      <c r="F30" s="30">
        <f t="shared" si="8"/>
        <v>-43925.2</v>
      </c>
      <c r="G30" s="30">
        <f t="shared" si="8"/>
        <v>-29092.8</v>
      </c>
      <c r="H30" s="30">
        <f t="shared" si="8"/>
        <v>-24767.6</v>
      </c>
      <c r="I30" s="30">
        <f t="shared" si="8"/>
        <v>-61573.6</v>
      </c>
      <c r="J30" s="30">
        <f t="shared" si="8"/>
        <v>-8474.4</v>
      </c>
      <c r="K30" s="30">
        <f t="shared" si="7"/>
        <v>-414849.6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-59694.8</v>
      </c>
      <c r="C31" s="30">
        <f aca="true" t="shared" si="9" ref="C31:J31">-ROUND((C9)*$E$3,2)</f>
        <v>-69256</v>
      </c>
      <c r="D31" s="30">
        <f t="shared" si="9"/>
        <v>-75477.6</v>
      </c>
      <c r="E31" s="30">
        <f t="shared" si="9"/>
        <v>-42587.6</v>
      </c>
      <c r="F31" s="30">
        <f t="shared" si="9"/>
        <v>-43925.2</v>
      </c>
      <c r="G31" s="30">
        <f t="shared" si="9"/>
        <v>-29092.8</v>
      </c>
      <c r="H31" s="30">
        <f t="shared" si="9"/>
        <v>-24767.6</v>
      </c>
      <c r="I31" s="30">
        <f t="shared" si="9"/>
        <v>-61573.6</v>
      </c>
      <c r="J31" s="30">
        <f t="shared" si="9"/>
        <v>-8474.4</v>
      </c>
      <c r="K31" s="30">
        <f t="shared" si="7"/>
        <v>-414849.6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-6576.92</v>
      </c>
      <c r="C35" s="27">
        <f t="shared" si="10"/>
        <v>-6432.06</v>
      </c>
      <c r="D35" s="27">
        <f t="shared" si="10"/>
        <v>-886378.6399999999</v>
      </c>
      <c r="E35" s="27">
        <f t="shared" si="10"/>
        <v>-4693.66</v>
      </c>
      <c r="F35" s="27">
        <f t="shared" si="10"/>
        <v>-5331.07</v>
      </c>
      <c r="G35" s="27">
        <f t="shared" si="10"/>
        <v>-6272.7</v>
      </c>
      <c r="H35" s="27">
        <f t="shared" si="10"/>
        <v>-581432.48</v>
      </c>
      <c r="I35" s="27">
        <f t="shared" si="10"/>
        <v>-6852.17</v>
      </c>
      <c r="J35" s="27">
        <f t="shared" si="10"/>
        <v>-8189.02</v>
      </c>
      <c r="K35" s="30">
        <f t="shared" si="7"/>
        <v>-1512158.7199999997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69</v>
      </c>
      <c r="B45" s="17">
        <v>-6576.92</v>
      </c>
      <c r="C45" s="17">
        <v>-6432.06</v>
      </c>
      <c r="D45" s="17">
        <v>-8996.19</v>
      </c>
      <c r="E45" s="17">
        <v>-4693.66</v>
      </c>
      <c r="F45" s="17">
        <v>-5331.07</v>
      </c>
      <c r="G45" s="17">
        <v>-6272.7</v>
      </c>
      <c r="H45" s="17">
        <v>-5432.48</v>
      </c>
      <c r="I45" s="17">
        <v>-6852.17</v>
      </c>
      <c r="J45" s="17">
        <v>-1709.42</v>
      </c>
      <c r="K45" s="17">
        <f>SUM(B45:J45)</f>
        <v>-52296.67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924294.35</v>
      </c>
      <c r="C49" s="27">
        <f>IF(C18+C29+C50&lt;0,0,C18+C29+C50)</f>
        <v>892698.45</v>
      </c>
      <c r="D49" s="27">
        <f>IF(D18+D29+D50&lt;0,0,D18+D29+D50)</f>
        <v>392978.15</v>
      </c>
      <c r="E49" s="27">
        <f>IF(E18+E29+E50&lt;0,0,E18+E29+E50)</f>
        <v>658697.07</v>
      </c>
      <c r="F49" s="27">
        <f>IF(F18+F29+F50&lt;0,0,F18+F29+F50)</f>
        <v>753557.6799999999</v>
      </c>
      <c r="G49" s="27">
        <f>IF(G18+G29+G50&lt;0,0,G18+G29+G50)</f>
        <v>908858.1300000001</v>
      </c>
      <c r="H49" s="27">
        <f>IF(H18+H29+H50&lt;0,0,H18+H29+H50)</f>
        <v>212909.14</v>
      </c>
      <c r="I49" s="27">
        <f>IF(I18+I29+I50&lt;0,0,I18+I29+I50)</f>
        <v>962966.2599999999</v>
      </c>
      <c r="J49" s="27">
        <f>IF(J18+J29+J50&lt;0,0,J18+J29+J50)</f>
        <v>241458.91999999998</v>
      </c>
      <c r="K49" s="20">
        <f>SUM(B49:J49)</f>
        <v>5948418.1499999985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924294.34</v>
      </c>
      <c r="C55" s="10">
        <f t="shared" si="11"/>
        <v>892698.44</v>
      </c>
      <c r="D55" s="10">
        <f t="shared" si="11"/>
        <v>392978.16</v>
      </c>
      <c r="E55" s="10">
        <f t="shared" si="11"/>
        <v>658697.07</v>
      </c>
      <c r="F55" s="10">
        <f t="shared" si="11"/>
        <v>753557.68</v>
      </c>
      <c r="G55" s="10">
        <f t="shared" si="11"/>
        <v>908858.12</v>
      </c>
      <c r="H55" s="10">
        <f t="shared" si="11"/>
        <v>212909.14</v>
      </c>
      <c r="I55" s="10">
        <f>SUM(I56:I68)</f>
        <v>962966.26</v>
      </c>
      <c r="J55" s="10">
        <f t="shared" si="11"/>
        <v>241458.92</v>
      </c>
      <c r="K55" s="5">
        <f>SUM(K56:K68)</f>
        <v>5948418.129999999</v>
      </c>
      <c r="L55" s="9"/>
    </row>
    <row r="56" spans="1:11" ht="16.5" customHeight="1">
      <c r="A56" s="7" t="s">
        <v>57</v>
      </c>
      <c r="B56" s="8">
        <v>808202.97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808202.97</v>
      </c>
    </row>
    <row r="57" spans="1:11" ht="16.5" customHeight="1">
      <c r="A57" s="7" t="s">
        <v>58</v>
      </c>
      <c r="B57" s="8">
        <v>116091.37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116091.37</v>
      </c>
    </row>
    <row r="58" spans="1:11" ht="16.5" customHeight="1">
      <c r="A58" s="7" t="s">
        <v>4</v>
      </c>
      <c r="B58" s="6">
        <v>0</v>
      </c>
      <c r="C58" s="8">
        <v>892698.44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892698.44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392978.16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392978.16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658697.07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658697.07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753557.68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753557.68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908858.12</v>
      </c>
      <c r="H62" s="6">
        <v>0</v>
      </c>
      <c r="I62" s="6">
        <v>0</v>
      </c>
      <c r="J62" s="6">
        <v>0</v>
      </c>
      <c r="K62" s="5">
        <f t="shared" si="12"/>
        <v>908858.12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212909.14</v>
      </c>
      <c r="I63" s="6">
        <v>0</v>
      </c>
      <c r="J63" s="6">
        <v>0</v>
      </c>
      <c r="K63" s="5">
        <f t="shared" si="12"/>
        <v>212909.14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361882.72</v>
      </c>
      <c r="J65" s="6">
        <v>0</v>
      </c>
      <c r="K65" s="5">
        <f t="shared" si="12"/>
        <v>361882.72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601083.54</v>
      </c>
      <c r="J66" s="6">
        <v>0</v>
      </c>
      <c r="K66" s="5">
        <f t="shared" si="12"/>
        <v>601083.54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241458.92</v>
      </c>
      <c r="K67" s="5">
        <f t="shared" si="12"/>
        <v>241458.92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2022-10-17T12:43:21Z</dcterms:modified>
  <cp:category/>
  <cp:version/>
  <cp:contentType/>
  <cp:contentStatus/>
</cp:coreProperties>
</file>