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<sst xmlns="http://schemas.openxmlformats.org/spreadsheetml/2006/main" count="76" uniqueCount="75">
  <si>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</si>
  <si>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</si>
  <si>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</si>
  <si>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</si>
  <si>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</si>
  <si>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</si>
  <si>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</si>
  <si>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</si>
  <si>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</si>
  <si>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</si>
  <si>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</si>
  <si>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</si>
  <si>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</si>
  <si>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</si>
  <si>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</si>
  <si>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</si>
  <si>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</si>
  <si>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</si>
  <si>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</si>
  <si>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</si>
  <si>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</si>
  <si>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</si>
  <si>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</si>
  <si>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</si>
  <si>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</si>
  <si>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</si>
  <si>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</si>
  <si>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</si>
  <si>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</si>
  <si>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</si>
  <si>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</si>
  <si>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</si>
  <si>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</si>
  <si>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</si>
  <si>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</si>
  <si>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</si>
  <si>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</si>
  <si>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</si>
  <si>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</si>
  <si>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</si>
  <si>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</si>
  <si>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</si>
  <si>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</si>
  <si>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</si>
  <si>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</si>
  <si>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</si>
  <si>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</si>
  <si>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</si>
  <si>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</si>
  <si>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</si>
  <si>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</si>
  <si>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</si>
  <si>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</si>
  <si>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</si>
  <si>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</si>
  <si>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</si>
  <si>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</si>
  <si>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</si>
  <si>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</si>
  <si>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</si>
  <si>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</si>
  <si>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</si>
  <si>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</si>
  <si>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</si>
  <si>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</si>
  <si>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</si>
  <si>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15/10/22 - VENCIMENTO 21/10/22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</si>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</sst>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175342</v>
      </c>
      <c r="C7" s="47">
        <f t="shared" si="0"/>
        <v>146307</v>
      </c>
      <c r="D7" s="47">
        <f t="shared" si="0"/>
        <v>207445</v>
      </c>
      <c r="E7" s="47">
        <f t="shared" si="0"/>
        <v>96759</v>
      </c>
      <c r="F7" s="47">
        <f t="shared" si="0"/>
        <v>128715</v>
      </c>
      <c r="G7" s="47">
        <f t="shared" si="0"/>
        <v>140784</v>
      </c>
      <c r="H7" s="47">
        <f t="shared" si="0"/>
        <v>163866</v>
      </c>
      <c r="I7" s="47">
        <f t="shared" si="0"/>
        <v>203541</v>
      </c>
      <c r="J7" s="47">
        <f t="shared" si="0"/>
        <v>48012</v>
      </c>
      <c r="K7" s="47">
        <f t="shared" si="0"/>
        <v>1310771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12125</v>
      </c>
      <c r="C8" s="45">
        <f t="shared" si="1"/>
        <v>13612</v>
      </c>
      <c r="D8" s="45">
        <f t="shared" si="1"/>
        <v>15205</v>
      </c>
      <c r="E8" s="45">
        <f t="shared" si="1"/>
        <v>8727</v>
      </c>
      <c r="F8" s="45">
        <f t="shared" si="1"/>
        <v>8504</v>
      </c>
      <c r="G8" s="45">
        <f t="shared" si="1"/>
        <v>5435</v>
      </c>
      <c r="H8" s="45">
        <f t="shared" si="1"/>
        <v>4706</v>
      </c>
      <c r="I8" s="45">
        <f t="shared" si="1"/>
        <v>11756</v>
      </c>
      <c r="J8" s="45">
        <f t="shared" si="1"/>
        <v>1611</v>
      </c>
      <c r="K8" s="38">
        <f>SUM(B8:J8)</f>
        <v>81681</v>
      </c>
      <c r="L8"/>
      <c r="M8"/>
      <c r="N8"/>
    </row>
    <row r="9" spans="1:14" ht="16.5" customHeight="1">
      <c r="A9" s="22" t="s">
        <v>32</v>
      </c>
      <c r="B9" s="45">
        <v>12098</v>
      </c>
      <c r="C9" s="45">
        <v>13603</v>
      </c>
      <c r="D9" s="45">
        <v>15204</v>
      </c>
      <c r="E9" s="45">
        <v>8583</v>
      </c>
      <c r="F9" s="45">
        <v>8496</v>
      </c>
      <c r="G9" s="45">
        <v>5431</v>
      </c>
      <c r="H9" s="45">
        <v>4706</v>
      </c>
      <c r="I9" s="45">
        <v>11732</v>
      </c>
      <c r="J9" s="45">
        <v>1611</v>
      </c>
      <c r="K9" s="38">
        <f>SUM(B9:J9)</f>
        <v>81464</v>
      </c>
      <c r="L9"/>
      <c r="M9"/>
      <c r="N9"/>
    </row>
    <row r="10" spans="1:14" ht="16.5" customHeight="1">
      <c r="A10" s="22" t="s">
        <v>31</v>
      </c>
      <c r="B10" s="45">
        <v>27</v>
      </c>
      <c r="C10" s="45">
        <v>9</v>
      </c>
      <c r="D10" s="45">
        <v>1</v>
      </c>
      <c r="E10" s="45">
        <v>144</v>
      </c>
      <c r="F10" s="45">
        <v>8</v>
      </c>
      <c r="G10" s="45">
        <v>4</v>
      </c>
      <c r="H10" s="45">
        <v>0</v>
      </c>
      <c r="I10" s="45">
        <v>24</v>
      </c>
      <c r="J10" s="45">
        <v>0</v>
      </c>
      <c r="K10" s="38">
        <f>SUM(B10:J10)</f>
        <v>217</v>
      </c>
      <c r="L10"/>
      <c r="M10"/>
      <c r="N10"/>
    </row>
    <row r="11" spans="1:14" ht="16.5" customHeight="1">
      <c r="A11" s="44" t="s">
        <v>30</v>
      </c>
      <c r="B11" s="43">
        <v>163217</v>
      </c>
      <c r="C11" s="43">
        <v>132695</v>
      </c>
      <c r="D11" s="43">
        <v>192240</v>
      </c>
      <c r="E11" s="43">
        <v>88032</v>
      </c>
      <c r="F11" s="43">
        <v>120211</v>
      </c>
      <c r="G11" s="43">
        <v>135349</v>
      </c>
      <c r="H11" s="43">
        <v>159160</v>
      </c>
      <c r="I11" s="43">
        <v>191785</v>
      </c>
      <c r="J11" s="43">
        <v>46401</v>
      </c>
      <c r="K11" s="38">
        <f>SUM(B11:J11)</f>
        <v>1229090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1.14269426285944</v>
      </c>
      <c r="C16" s="39">
        <v>1.235774922173279</v>
      </c>
      <c r="D16" s="39">
        <v>1.093321386603975</v>
      </c>
      <c r="E16" s="39">
        <v>1.405725156003017</v>
      </c>
      <c r="F16" s="39">
        <v>1.084897992360901</v>
      </c>
      <c r="G16" s="39">
        <v>1.198282596732074</v>
      </c>
      <c r="H16" s="39">
        <v>1.133563744859964</v>
      </c>
      <c r="I16" s="39">
        <v>1.113241352351537</v>
      </c>
      <c r="J16" s="39">
        <v>1.073263034068433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929442.5599999999</v>
      </c>
      <c r="C18" s="36">
        <f aca="true" t="shared" si="2" ref="C18:J18">SUM(C19:C27)</f>
        <v>934371.1900000001</v>
      </c>
      <c r="D18" s="36">
        <f t="shared" si="2"/>
        <v>1287822.7599999998</v>
      </c>
      <c r="E18" s="36">
        <f t="shared" si="2"/>
        <v>673140.0900000001</v>
      </c>
      <c r="F18" s="36">
        <f t="shared" si="2"/>
        <v>732169.82</v>
      </c>
      <c r="G18" s="36">
        <f t="shared" si="2"/>
        <v>885948.6900000002</v>
      </c>
      <c r="H18" s="36">
        <f t="shared" si="2"/>
        <v>787648.58</v>
      </c>
      <c r="I18" s="36">
        <f t="shared" si="2"/>
        <v>976546.02</v>
      </c>
      <c r="J18" s="36">
        <f t="shared" si="2"/>
        <v>245011.04999999996</v>
      </c>
      <c r="K18" s="36">
        <f>SUM(B18:J18)</f>
        <v>7452100.760000001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787478.46</v>
      </c>
      <c r="C19" s="61">
        <f aca="true" t="shared" si="3" ref="C19:J19">ROUND((C13+C14)*C7,2)</f>
        <v>721864.11</v>
      </c>
      <c r="D19" s="61">
        <f t="shared" si="3"/>
        <v>1134620.43</v>
      </c>
      <c r="E19" s="61">
        <f t="shared" si="3"/>
        <v>460127.75</v>
      </c>
      <c r="F19" s="61">
        <f t="shared" si="3"/>
        <v>647745.37</v>
      </c>
      <c r="G19" s="61">
        <f t="shared" si="3"/>
        <v>715661.39</v>
      </c>
      <c r="H19" s="61">
        <f t="shared" si="3"/>
        <v>663247.64</v>
      </c>
      <c r="I19" s="61">
        <f t="shared" si="3"/>
        <v>832177.38</v>
      </c>
      <c r="J19" s="61">
        <f t="shared" si="3"/>
        <v>222113.11</v>
      </c>
      <c r="K19" s="30">
        <f>SUM(B19:J19)</f>
        <v>6185035.64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112368.66</v>
      </c>
      <c r="C20" s="30">
        <f t="shared" si="4"/>
        <v>170197.45</v>
      </c>
      <c r="D20" s="30">
        <f t="shared" si="4"/>
        <v>105884.35</v>
      </c>
      <c r="E20" s="30">
        <f t="shared" si="4"/>
        <v>186685.4</v>
      </c>
      <c r="F20" s="30">
        <f t="shared" si="4"/>
        <v>54992.28</v>
      </c>
      <c r="G20" s="30">
        <f t="shared" si="4"/>
        <v>141903.2</v>
      </c>
      <c r="H20" s="30">
        <f t="shared" si="4"/>
        <v>88585.84</v>
      </c>
      <c r="I20" s="30">
        <f t="shared" si="4"/>
        <v>94236.89</v>
      </c>
      <c r="J20" s="30">
        <f t="shared" si="4"/>
        <v>16272.68</v>
      </c>
      <c r="K20" s="30">
        <f aca="true" t="shared" si="5" ref="K18:K26">SUM(B20:J20)</f>
        <v>971126.7500000001</v>
      </c>
      <c r="L20"/>
      <c r="M20"/>
      <c r="N20"/>
    </row>
    <row r="21" spans="1:14" ht="16.5" customHeight="1">
      <c r="A21" s="18" t="s">
        <v>25</v>
      </c>
      <c r="B21" s="30">
        <v>25491.08</v>
      </c>
      <c r="C21" s="30">
        <v>36589.73</v>
      </c>
      <c r="D21" s="30">
        <v>39207.77</v>
      </c>
      <c r="E21" s="30">
        <v>21267.25</v>
      </c>
      <c r="F21" s="30">
        <v>25975.82</v>
      </c>
      <c r="G21" s="30">
        <v>24651.02</v>
      </c>
      <c r="H21" s="30">
        <v>30468.64</v>
      </c>
      <c r="I21" s="30">
        <v>44193.62</v>
      </c>
      <c r="J21" s="30">
        <v>10789.93</v>
      </c>
      <c r="K21" s="30">
        <f t="shared" si="5"/>
        <v>258634.86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1174.95</v>
      </c>
      <c r="C24" s="30">
        <v>1180.16</v>
      </c>
      <c r="D24" s="30">
        <v>1625.65</v>
      </c>
      <c r="E24" s="30">
        <v>849.3</v>
      </c>
      <c r="F24" s="30">
        <v>924.85</v>
      </c>
      <c r="G24" s="30">
        <v>1117.64</v>
      </c>
      <c r="H24" s="30">
        <v>995.19</v>
      </c>
      <c r="I24" s="30">
        <v>1232.26</v>
      </c>
      <c r="J24" s="30">
        <v>310.02</v>
      </c>
      <c r="K24" s="30">
        <f t="shared" si="5"/>
        <v>9410.020000000002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-59764.659999999996</v>
      </c>
      <c r="C29" s="30">
        <f t="shared" si="6"/>
        <v>-66415.63</v>
      </c>
      <c r="D29" s="30">
        <f t="shared" si="6"/>
        <v>-953319.7</v>
      </c>
      <c r="E29" s="30">
        <f t="shared" si="6"/>
        <v>-42487.84</v>
      </c>
      <c r="F29" s="30">
        <f t="shared" si="6"/>
        <v>-42525.15</v>
      </c>
      <c r="G29" s="30">
        <f t="shared" si="6"/>
        <v>-30111.160000000003</v>
      </c>
      <c r="H29" s="30">
        <f t="shared" si="6"/>
        <v>-602240.29</v>
      </c>
      <c r="I29" s="30">
        <f t="shared" si="6"/>
        <v>-58472.97</v>
      </c>
      <c r="J29" s="30">
        <f t="shared" si="6"/>
        <v>-15291.91</v>
      </c>
      <c r="K29" s="30">
        <f aca="true" t="shared" si="7" ref="K29:K37">SUM(B29:J29)</f>
        <v>-1870629.3099999998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-53231.2</v>
      </c>
      <c r="C30" s="30">
        <f t="shared" si="8"/>
        <v>-59853.2</v>
      </c>
      <c r="D30" s="30">
        <f t="shared" si="8"/>
        <v>-66897.6</v>
      </c>
      <c r="E30" s="30">
        <f t="shared" si="8"/>
        <v>-37765.2</v>
      </c>
      <c r="F30" s="30">
        <f t="shared" si="8"/>
        <v>-37382.4</v>
      </c>
      <c r="G30" s="30">
        <f t="shared" si="8"/>
        <v>-23896.4</v>
      </c>
      <c r="H30" s="30">
        <f t="shared" si="8"/>
        <v>-20706.4</v>
      </c>
      <c r="I30" s="30">
        <f t="shared" si="8"/>
        <v>-51620.8</v>
      </c>
      <c r="J30" s="30">
        <f t="shared" si="8"/>
        <v>-7088.4</v>
      </c>
      <c r="K30" s="30">
        <f t="shared" si="7"/>
        <v>-358441.60000000003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-53231.2</v>
      </c>
      <c r="C31" s="30">
        <f aca="true" t="shared" si="9" ref="C31:J31">-ROUND((C9)*$E$3,2)</f>
        <v>-59853.2</v>
      </c>
      <c r="D31" s="30">
        <f t="shared" si="9"/>
        <v>-66897.6</v>
      </c>
      <c r="E31" s="30">
        <f t="shared" si="9"/>
        <v>-37765.2</v>
      </c>
      <c r="F31" s="30">
        <f t="shared" si="9"/>
        <v>-37382.4</v>
      </c>
      <c r="G31" s="30">
        <f t="shared" si="9"/>
        <v>-23896.4</v>
      </c>
      <c r="H31" s="30">
        <f t="shared" si="9"/>
        <v>-20706.4</v>
      </c>
      <c r="I31" s="30">
        <f t="shared" si="9"/>
        <v>-51620.8</v>
      </c>
      <c r="J31" s="30">
        <f t="shared" si="9"/>
        <v>-7088.4</v>
      </c>
      <c r="K31" s="30">
        <f t="shared" si="7"/>
        <v>-358441.60000000003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-6533.46</v>
      </c>
      <c r="C35" s="27">
        <f t="shared" si="10"/>
        <v>-6562.43</v>
      </c>
      <c r="D35" s="27">
        <f t="shared" si="10"/>
        <v>-886422.1</v>
      </c>
      <c r="E35" s="27">
        <f t="shared" si="10"/>
        <v>-4722.64</v>
      </c>
      <c r="F35" s="27">
        <f t="shared" si="10"/>
        <v>-5142.75</v>
      </c>
      <c r="G35" s="27">
        <f t="shared" si="10"/>
        <v>-6214.76</v>
      </c>
      <c r="H35" s="27">
        <f t="shared" si="10"/>
        <v>-581533.89</v>
      </c>
      <c r="I35" s="27">
        <f t="shared" si="10"/>
        <v>-6852.17</v>
      </c>
      <c r="J35" s="27">
        <f t="shared" si="10"/>
        <v>-8203.51</v>
      </c>
      <c r="K35" s="30">
        <f t="shared" si="7"/>
        <v>-1512187.71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-6533.46</v>
      </c>
      <c r="C45" s="17">
        <v>-6562.43</v>
      </c>
      <c r="D45" s="17">
        <v>-9039.65</v>
      </c>
      <c r="E45" s="17">
        <v>-4722.64</v>
      </c>
      <c r="F45" s="17">
        <v>-5142.75</v>
      </c>
      <c r="G45" s="17">
        <v>-6214.76</v>
      </c>
      <c r="H45" s="17">
        <v>-5533.89</v>
      </c>
      <c r="I45" s="17">
        <v>-6852.17</v>
      </c>
      <c r="J45" s="17">
        <v>-1723.91</v>
      </c>
      <c r="K45" s="17">
        <f>SUM(B45:J45)</f>
        <v>-52325.66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869677.8999999999</v>
      </c>
      <c r="C49" s="27">
        <f>IF(C18+C29+C50&lt;0,0,C18+C29+C50)</f>
        <v>867955.56</v>
      </c>
      <c r="D49" s="27">
        <f>IF(D18+D29+D50&lt;0,0,D18+D29+D50)</f>
        <v>334503.0599999998</v>
      </c>
      <c r="E49" s="27">
        <f>IF(E18+E29+E50&lt;0,0,E18+E29+E50)</f>
        <v>630652.2500000001</v>
      </c>
      <c r="F49" s="27">
        <f>IF(F18+F29+F50&lt;0,0,F18+F29+F50)</f>
        <v>689644.6699999999</v>
      </c>
      <c r="G49" s="27">
        <f>IF(G18+G29+G50&lt;0,0,G18+G29+G50)</f>
        <v>855837.5300000001</v>
      </c>
      <c r="H49" s="27">
        <f>IF(H18+H29+H50&lt;0,0,H18+H29+H50)</f>
        <v>185408.28999999992</v>
      </c>
      <c r="I49" s="27">
        <f>IF(I18+I29+I50&lt;0,0,I18+I29+I50)</f>
        <v>918073.05</v>
      </c>
      <c r="J49" s="27">
        <f>IF(J18+J29+J50&lt;0,0,J18+J29+J50)</f>
        <v>229719.13999999996</v>
      </c>
      <c r="K49" s="20">
        <f>SUM(B49:J49)</f>
        <v>5581471.449999999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869677.9</v>
      </c>
      <c r="C55" s="10">
        <f t="shared" si="11"/>
        <v>867955.56</v>
      </c>
      <c r="D55" s="10">
        <f t="shared" si="11"/>
        <v>334503.06</v>
      </c>
      <c r="E55" s="10">
        <f t="shared" si="11"/>
        <v>630652.25</v>
      </c>
      <c r="F55" s="10">
        <f t="shared" si="11"/>
        <v>689644.67</v>
      </c>
      <c r="G55" s="10">
        <f t="shared" si="11"/>
        <v>855837.52</v>
      </c>
      <c r="H55" s="10">
        <f t="shared" si="11"/>
        <v>185408.29</v>
      </c>
      <c r="I55" s="10">
        <f>SUM(I56:I68)</f>
        <v>918073.05</v>
      </c>
      <c r="J55" s="10">
        <f t="shared" si="11"/>
        <v>229719.15</v>
      </c>
      <c r="K55" s="5">
        <f>SUM(K56:K68)</f>
        <v>5581471.45</v>
      </c>
      <c r="L55" s="9"/>
    </row>
    <row r="56" spans="1:11" ht="16.5" customHeight="1">
      <c r="A56" s="7" t="s">
        <v>57</v>
      </c>
      <c r="B56" s="8">
        <v>760446.36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760446.36</v>
      </c>
    </row>
    <row r="57" spans="1:11" ht="16.5" customHeight="1">
      <c r="A57" s="7" t="s">
        <v>58</v>
      </c>
      <c r="B57" s="8">
        <v>109231.54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109231.54</v>
      </c>
    </row>
    <row r="58" spans="1:11" ht="16.5" customHeight="1">
      <c r="A58" s="7" t="s">
        <v>4</v>
      </c>
      <c r="B58" s="6">
        <v>0</v>
      </c>
      <c r="C58" s="8">
        <v>867955.56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867955.56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334503.06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334503.06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630652.25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630652.25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689644.67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689644.67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855837.52</v>
      </c>
      <c r="H62" s="6">
        <v>0</v>
      </c>
      <c r="I62" s="6">
        <v>0</v>
      </c>
      <c r="J62" s="6">
        <v>0</v>
      </c>
      <c r="K62" s="5">
        <f t="shared" si="12"/>
        <v>855837.52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185408.29</v>
      </c>
      <c r="I63" s="6">
        <v>0</v>
      </c>
      <c r="J63" s="6">
        <v>0</v>
      </c>
      <c r="K63" s="5">
        <f t="shared" si="12"/>
        <v>185408.29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341064.14</v>
      </c>
      <c r="J65" s="6">
        <v>0</v>
      </c>
      <c r="K65" s="5">
        <f t="shared" si="12"/>
        <v>341064.14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577008.91</v>
      </c>
      <c r="J66" s="6">
        <v>0</v>
      </c>
      <c r="K66" s="5">
        <f t="shared" si="12"/>
        <v>577008.91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229719.15</v>
      </c>
      <c r="K67" s="5">
        <f t="shared" si="12"/>
        <v>229719.15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2022-10-20T18:40:18Z</dcterms:modified>
  <cp:category/>
  <cp:version/>
  <cp:contentType/>
  <cp:contentStatus/>
</cp:coreProperties>
</file>