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<sst xmlns="http://schemas.openxmlformats.org/spreadsheetml/2006/main" count="76" uniqueCount="75">
  <si>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</si>
  <si>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</si>
  <si>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</si>
  <si>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</si>
  <si>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</si>
  <si>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</si>
  <si>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</si>
  <si>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</si>
  <si>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</si>
  <si>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</si>
  <si>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</si>
  <si>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</si>
  <si>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</si>
  <si>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</si>
  <si>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</si>
  <si>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</si>
  <si>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</si>
  <si>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</si>
  <si>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</si>
  <si>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</si>
  <si>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</si>
  <si>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</si>
  <si>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</si>
  <si>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</si>
  <si>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</si>
  <si>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</si>
  <si>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</si>
  <si>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</si>
  <si>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</si>
  <si>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</si>
  <si>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</si>
  <si>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</si>
  <si>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</si>
  <si>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</si>
  <si>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</si>
  <si>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</si>
  <si>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</si>
  <si>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</si>
  <si>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</si>
  <si>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</si>
  <si>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</si>
  <si>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</si>
  <si>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</si>
  <si>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</si>
  <si>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</si>
  <si>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</si>
  <si>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</si>
  <si>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</si>
  <si>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</si>
  <si>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</si>
  <si>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</si>
  <si>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</si>
  <si>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</si>
  <si>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</si>
  <si>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</si>
  <si>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</si>
  <si>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</si>
  <si>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</si>
  <si>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</si>
  <si>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</si>
  <si>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</si>
  <si>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</si>
  <si>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</si>
  <si>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</si>
  <si>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</si>
  <si>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</si>
  <si>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20/10/22 - VENCIMENTO 27/10/22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</si>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</sst>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32" fillId="0" borderId="4" xfId="0" applyFont="1" applyBorder="1" applyAlignment="1">
      <alignment horizontal="left" vertical="center" indent="3"/>
    </xf>
    <xf numFmtId="0" fontId="32" fillId="0" borderId="4" xfId="0" applyFont="1" applyBorder="1" applyAlignment="1">
      <alignment horizontal="left" vertical="center" indent="1"/>
    </xf>
    <xf numFmtId="0" fontId="32" fillId="0" borderId="4" xfId="0" applyFont="1" applyBorder="1" applyAlignment="1">
      <alignment horizontal="left" vertical="center" wrapText="1" indent="2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66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2" t="s">
        <v>48</v>
      </c>
      <c r="B4" s="63" t="s">
        <v>47</v>
      </c>
      <c r="C4" s="64"/>
      <c r="D4" s="64"/>
      <c r="E4" s="64"/>
      <c r="F4" s="64"/>
      <c r="G4" s="64"/>
      <c r="H4" s="64"/>
      <c r="I4" s="64"/>
      <c r="J4" s="64"/>
      <c r="K4" s="62" t="s">
        <v>46</v>
      </c>
    </row>
    <row r="5" spans="1:11" ht="43.5" customHeight="1">
      <c r="A5" s="62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62"/>
    </row>
    <row r="6" spans="1:11" ht="18.75" customHeight="1">
      <c r="A6" s="62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62"/>
    </row>
    <row r="7" spans="1:14" ht="16.5" customHeight="1">
      <c r="A7" s="13" t="s">
        <v>34</v>
      </c>
      <c r="B7" s="46">
        <f aca="true" t="shared" si="0" ref="B7:K7">B8+B11</f>
        <v>348786</v>
      </c>
      <c r="C7" s="46">
        <f t="shared" si="0"/>
        <v>282047</v>
      </c>
      <c r="D7" s="46">
        <f t="shared" si="0"/>
        <v>349256</v>
      </c>
      <c r="E7" s="46">
        <f t="shared" si="0"/>
        <v>189935</v>
      </c>
      <c r="F7" s="46">
        <f t="shared" si="0"/>
        <v>238764</v>
      </c>
      <c r="G7" s="46">
        <f t="shared" si="0"/>
        <v>233725</v>
      </c>
      <c r="H7" s="46">
        <f t="shared" si="0"/>
        <v>275633</v>
      </c>
      <c r="I7" s="46">
        <f t="shared" si="0"/>
        <v>389997</v>
      </c>
      <c r="J7" s="46">
        <f t="shared" si="0"/>
        <v>125743</v>
      </c>
      <c r="K7" s="46">
        <f t="shared" si="0"/>
        <v>2433886</v>
      </c>
      <c r="L7" s="45"/>
      <c r="M7"/>
      <c r="N7"/>
    </row>
    <row r="8" spans="1:14" ht="16.5" customHeight="1">
      <c r="A8" s="43" t="s">
        <v>33</v>
      </c>
      <c r="B8" s="44">
        <f aca="true" t="shared" si="1" ref="B8:J8">+B9+B10</f>
        <v>18023</v>
      </c>
      <c r="C8" s="44">
        <f t="shared" si="1"/>
        <v>18274</v>
      </c>
      <c r="D8" s="44">
        <f t="shared" si="1"/>
        <v>17912</v>
      </c>
      <c r="E8" s="44">
        <f t="shared" si="1"/>
        <v>12551</v>
      </c>
      <c r="F8" s="44">
        <f t="shared" si="1"/>
        <v>13184</v>
      </c>
      <c r="G8" s="44">
        <f t="shared" si="1"/>
        <v>7021</v>
      </c>
      <c r="H8" s="44">
        <f t="shared" si="1"/>
        <v>6247</v>
      </c>
      <c r="I8" s="44">
        <f t="shared" si="1"/>
        <v>19482</v>
      </c>
      <c r="J8" s="44">
        <f t="shared" si="1"/>
        <v>4169</v>
      </c>
      <c r="K8" s="37">
        <f>SUM(B8:J8)</f>
        <v>116863</v>
      </c>
      <c r="L8"/>
      <c r="M8"/>
      <c r="N8"/>
    </row>
    <row r="9" spans="1:14" ht="16.5" customHeight="1">
      <c r="A9" s="22" t="s">
        <v>32</v>
      </c>
      <c r="B9" s="44">
        <v>17967</v>
      </c>
      <c r="C9" s="44">
        <v>18267</v>
      </c>
      <c r="D9" s="44">
        <v>17904</v>
      </c>
      <c r="E9" s="44">
        <v>12369</v>
      </c>
      <c r="F9" s="44">
        <v>13175</v>
      </c>
      <c r="G9" s="44">
        <v>7017</v>
      </c>
      <c r="H9" s="44">
        <v>6247</v>
      </c>
      <c r="I9" s="44">
        <v>19424</v>
      </c>
      <c r="J9" s="44">
        <v>4169</v>
      </c>
      <c r="K9" s="37">
        <f>SUM(B9:J9)</f>
        <v>116539</v>
      </c>
      <c r="L9"/>
      <c r="M9"/>
      <c r="N9"/>
    </row>
    <row r="10" spans="1:14" ht="16.5" customHeight="1">
      <c r="A10" s="22" t="s">
        <v>31</v>
      </c>
      <c r="B10" s="44">
        <v>56</v>
      </c>
      <c r="C10" s="44">
        <v>7</v>
      </c>
      <c r="D10" s="44">
        <v>8</v>
      </c>
      <c r="E10" s="44">
        <v>182</v>
      </c>
      <c r="F10" s="44">
        <v>9</v>
      </c>
      <c r="G10" s="44">
        <v>4</v>
      </c>
      <c r="H10" s="44">
        <v>0</v>
      </c>
      <c r="I10" s="44">
        <v>58</v>
      </c>
      <c r="J10" s="44">
        <v>0</v>
      </c>
      <c r="K10" s="37">
        <f>SUM(B10:J10)</f>
        <v>324</v>
      </c>
      <c r="L10"/>
      <c r="M10"/>
      <c r="N10"/>
    </row>
    <row r="11" spans="1:14" ht="16.5" customHeight="1">
      <c r="A11" s="43" t="s">
        <v>30</v>
      </c>
      <c r="B11" s="42">
        <v>330763</v>
      </c>
      <c r="C11" s="42">
        <v>263773</v>
      </c>
      <c r="D11" s="42">
        <v>331344</v>
      </c>
      <c r="E11" s="42">
        <v>177384</v>
      </c>
      <c r="F11" s="42">
        <v>225580</v>
      </c>
      <c r="G11" s="42">
        <v>226704</v>
      </c>
      <c r="H11" s="42">
        <v>269386</v>
      </c>
      <c r="I11" s="42">
        <v>370515</v>
      </c>
      <c r="J11" s="42">
        <v>121574</v>
      </c>
      <c r="K11" s="37">
        <f>SUM(B11:J11)</f>
        <v>2317023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29</v>
      </c>
      <c r="B13" s="41">
        <v>4.4911</v>
      </c>
      <c r="C13" s="41">
        <v>4.9339</v>
      </c>
      <c r="D13" s="41">
        <v>5.4695</v>
      </c>
      <c r="E13" s="41">
        <v>4.7554</v>
      </c>
      <c r="F13" s="41">
        <v>5.0324</v>
      </c>
      <c r="G13" s="41">
        <v>5.0834</v>
      </c>
      <c r="H13" s="41">
        <v>4.0475</v>
      </c>
      <c r="I13" s="41">
        <v>4.0885</v>
      </c>
      <c r="J13" s="41">
        <v>4.6262</v>
      </c>
      <c r="K13" s="31"/>
      <c r="L13"/>
      <c r="M13"/>
      <c r="N13"/>
    </row>
    <row r="14" spans="1:14" ht="16.5" customHeight="1">
      <c r="A14" s="56" t="s">
        <v>70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31">
        <v>0</v>
      </c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28</v>
      </c>
      <c r="B16" s="38">
        <v>1.099772275189412</v>
      </c>
      <c r="C16" s="38">
        <v>1.16465911987281</v>
      </c>
      <c r="D16" s="38">
        <v>1.050333433462328</v>
      </c>
      <c r="E16" s="38">
        <v>1.358364810139168</v>
      </c>
      <c r="F16" s="38">
        <v>1.034839537244329</v>
      </c>
      <c r="G16" s="38">
        <v>1.146532517226813</v>
      </c>
      <c r="H16" s="38">
        <v>1.102413920244414</v>
      </c>
      <c r="I16" s="38">
        <v>1.075137784329797</v>
      </c>
      <c r="J16" s="38">
        <v>1.038567657706342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SUM(B19:B27)</f>
        <v>1776700.83</v>
      </c>
      <c r="C18" s="35">
        <f aca="true" t="shared" si="2" ref="C18:J18">SUM(C19:C27)</f>
        <v>1677504.18</v>
      </c>
      <c r="D18" s="35">
        <f t="shared" si="2"/>
        <v>2069383.8799999997</v>
      </c>
      <c r="E18" s="35">
        <f t="shared" si="2"/>
        <v>1267249.2400000002</v>
      </c>
      <c r="F18" s="35">
        <f t="shared" si="2"/>
        <v>1285685.15</v>
      </c>
      <c r="G18" s="35">
        <f t="shared" si="2"/>
        <v>1401114.24</v>
      </c>
      <c r="H18" s="35">
        <f t="shared" si="2"/>
        <v>1276235.58</v>
      </c>
      <c r="I18" s="35">
        <f t="shared" si="2"/>
        <v>1792546.15</v>
      </c>
      <c r="J18" s="35">
        <f t="shared" si="2"/>
        <v>619175.8</v>
      </c>
      <c r="K18" s="35">
        <f>SUM(B18:J18)</f>
        <v>13165595.05</v>
      </c>
      <c r="L18"/>
      <c r="M18"/>
      <c r="N18"/>
    </row>
    <row r="19" spans="1:14" ht="16.5" customHeight="1">
      <c r="A19" s="57" t="s">
        <v>27</v>
      </c>
      <c r="B19" s="58">
        <f>ROUND((B13+B14)*B7,2)</f>
        <v>1566432.8</v>
      </c>
      <c r="C19" s="58">
        <f aca="true" t="shared" si="3" ref="C19:J19">ROUND((C13+C14)*C7,2)</f>
        <v>1391591.69</v>
      </c>
      <c r="D19" s="58">
        <f t="shared" si="3"/>
        <v>1910255.69</v>
      </c>
      <c r="E19" s="58">
        <f t="shared" si="3"/>
        <v>903216.9</v>
      </c>
      <c r="F19" s="58">
        <f t="shared" si="3"/>
        <v>1201555.95</v>
      </c>
      <c r="G19" s="58">
        <f t="shared" si="3"/>
        <v>1188117.67</v>
      </c>
      <c r="H19" s="58">
        <f t="shared" si="3"/>
        <v>1115624.57</v>
      </c>
      <c r="I19" s="58">
        <f t="shared" si="3"/>
        <v>1594502.73</v>
      </c>
      <c r="J19" s="58">
        <f t="shared" si="3"/>
        <v>581712.27</v>
      </c>
      <c r="K19" s="30">
        <f>SUM(B19:J19)</f>
        <v>11453010.27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156286.56</v>
      </c>
      <c r="C20" s="30">
        <f t="shared" si="4"/>
        <v>229138.26</v>
      </c>
      <c r="D20" s="30">
        <f t="shared" si="4"/>
        <v>96149.73</v>
      </c>
      <c r="E20" s="30">
        <f t="shared" si="4"/>
        <v>323681.15</v>
      </c>
      <c r="F20" s="30">
        <f t="shared" si="4"/>
        <v>41861.65</v>
      </c>
      <c r="G20" s="30">
        <f t="shared" si="4"/>
        <v>174097.87</v>
      </c>
      <c r="H20" s="30">
        <f t="shared" si="4"/>
        <v>114255.49</v>
      </c>
      <c r="I20" s="30">
        <f t="shared" si="4"/>
        <v>119807.4</v>
      </c>
      <c r="J20" s="30">
        <f t="shared" si="4"/>
        <v>22435.28</v>
      </c>
      <c r="K20" s="30">
        <f aca="true" t="shared" si="5" ref="K20:K26">SUM(B20:J20)</f>
        <v>1277713.39</v>
      </c>
      <c r="L20"/>
      <c r="M20"/>
      <c r="N20"/>
    </row>
    <row r="21" spans="1:14" ht="16.5" customHeight="1">
      <c r="A21" s="18" t="s">
        <v>25</v>
      </c>
      <c r="B21" s="30">
        <v>49726.01</v>
      </c>
      <c r="C21" s="30">
        <v>50983.99</v>
      </c>
      <c r="D21" s="30">
        <v>54949.01</v>
      </c>
      <c r="E21" s="30">
        <v>35195.11</v>
      </c>
      <c r="F21" s="30">
        <v>38777.33</v>
      </c>
      <c r="G21" s="30">
        <v>35238.57</v>
      </c>
      <c r="H21" s="30">
        <v>41053.35</v>
      </c>
      <c r="I21" s="30">
        <v>72193.68</v>
      </c>
      <c r="J21" s="30">
        <v>19041.82</v>
      </c>
      <c r="K21" s="30">
        <f t="shared" si="5"/>
        <v>397158.87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59" t="s">
        <v>72</v>
      </c>
      <c r="B24" s="30">
        <v>1326.05</v>
      </c>
      <c r="C24" s="30">
        <v>1250.5</v>
      </c>
      <c r="D24" s="30">
        <v>1544.89</v>
      </c>
      <c r="E24" s="30">
        <v>945.69</v>
      </c>
      <c r="F24" s="30">
        <v>958.72</v>
      </c>
      <c r="G24" s="30">
        <v>1044.69</v>
      </c>
      <c r="H24" s="30">
        <v>950.9</v>
      </c>
      <c r="I24" s="30">
        <v>1336.47</v>
      </c>
      <c r="J24" s="30">
        <v>461.12</v>
      </c>
      <c r="K24" s="30">
        <f t="shared" si="5"/>
        <v>9819.03</v>
      </c>
      <c r="L24"/>
      <c r="M24"/>
      <c r="N24"/>
    </row>
    <row r="25" spans="1:14" ht="16.5" customHeight="1">
      <c r="A25" s="59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655.43</v>
      </c>
      <c r="H25" s="30">
        <v>664.26</v>
      </c>
      <c r="I25" s="30">
        <v>952.55</v>
      </c>
      <c r="J25" s="30">
        <v>301.83</v>
      </c>
      <c r="K25" s="30">
        <f t="shared" si="5"/>
        <v>6305.51</v>
      </c>
      <c r="L25"/>
      <c r="M25"/>
      <c r="N25"/>
    </row>
    <row r="26" spans="1:14" ht="16.5" customHeight="1">
      <c r="A26" s="59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-144555.97999999998</v>
      </c>
      <c r="C29" s="30">
        <f t="shared" si="6"/>
        <v>-95015.51000000001</v>
      </c>
      <c r="D29" s="30">
        <f t="shared" si="6"/>
        <v>-126216.20999999996</v>
      </c>
      <c r="E29" s="30">
        <f t="shared" si="6"/>
        <v>-120744.64</v>
      </c>
      <c r="F29" s="30">
        <f t="shared" si="6"/>
        <v>-63301.07</v>
      </c>
      <c r="G29" s="30">
        <f t="shared" si="6"/>
        <v>-114258.40000000001</v>
      </c>
      <c r="H29" s="30">
        <f t="shared" si="6"/>
        <v>-48304.69</v>
      </c>
      <c r="I29" s="30">
        <f t="shared" si="6"/>
        <v>-117133.17000000001</v>
      </c>
      <c r="J29" s="30">
        <f t="shared" si="6"/>
        <v>-34864.21</v>
      </c>
      <c r="K29" s="30">
        <f aca="true" t="shared" si="7" ref="K29:K37">SUM(B29:J29)</f>
        <v>-864393.88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-137182.3</v>
      </c>
      <c r="C30" s="30">
        <f t="shared" si="8"/>
        <v>-88061.94</v>
      </c>
      <c r="D30" s="30">
        <f t="shared" si="8"/>
        <v>-95243.20000000001</v>
      </c>
      <c r="E30" s="30">
        <f t="shared" si="8"/>
        <v>-115486</v>
      </c>
      <c r="F30" s="30">
        <f t="shared" si="8"/>
        <v>-57970</v>
      </c>
      <c r="G30" s="30">
        <f t="shared" si="8"/>
        <v>-108449.27</v>
      </c>
      <c r="H30" s="30">
        <f t="shared" si="8"/>
        <v>-43017.08</v>
      </c>
      <c r="I30" s="30">
        <f t="shared" si="8"/>
        <v>-109701.54000000001</v>
      </c>
      <c r="J30" s="30">
        <f t="shared" si="8"/>
        <v>-25820.48</v>
      </c>
      <c r="K30" s="30">
        <f t="shared" si="7"/>
        <v>-780931.8099999999</v>
      </c>
      <c r="L30"/>
      <c r="M30"/>
      <c r="N30"/>
    </row>
    <row r="31" spans="1:14" s="23" customFormat="1" ht="16.5" customHeight="1">
      <c r="A31" s="29" t="s">
        <v>56</v>
      </c>
      <c r="B31" s="30">
        <f aca="true" t="shared" si="9" ref="B31:J31">-ROUND((B9)*$E$3,2)</f>
        <v>-79054.8</v>
      </c>
      <c r="C31" s="30">
        <f t="shared" si="9"/>
        <v>-80374.8</v>
      </c>
      <c r="D31" s="30">
        <f t="shared" si="9"/>
        <v>-78777.6</v>
      </c>
      <c r="E31" s="30">
        <f t="shared" si="9"/>
        <v>-54423.6</v>
      </c>
      <c r="F31" s="30">
        <f t="shared" si="9"/>
        <v>-57970</v>
      </c>
      <c r="G31" s="30">
        <f t="shared" si="9"/>
        <v>-30874.8</v>
      </c>
      <c r="H31" s="30">
        <f t="shared" si="9"/>
        <v>-27486.8</v>
      </c>
      <c r="I31" s="30">
        <f t="shared" si="9"/>
        <v>-85465.6</v>
      </c>
      <c r="J31" s="30">
        <f t="shared" si="9"/>
        <v>-18343.6</v>
      </c>
      <c r="K31" s="30">
        <f t="shared" si="7"/>
        <v>-512771.6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-58127.5</v>
      </c>
      <c r="C34" s="30">
        <v>-7687.14</v>
      </c>
      <c r="D34" s="30">
        <v>-16465.6</v>
      </c>
      <c r="E34" s="30">
        <v>-61062.4</v>
      </c>
      <c r="F34" s="26">
        <v>0</v>
      </c>
      <c r="G34" s="30">
        <v>-77574.47</v>
      </c>
      <c r="H34" s="30">
        <v>-15530.28</v>
      </c>
      <c r="I34" s="30">
        <v>-24235.94</v>
      </c>
      <c r="J34" s="30">
        <v>-7476.88</v>
      </c>
      <c r="K34" s="30">
        <f t="shared" si="7"/>
        <v>-268160.20999999996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-7373.68</v>
      </c>
      <c r="C35" s="27">
        <f t="shared" si="10"/>
        <v>-6953.57</v>
      </c>
      <c r="D35" s="27">
        <f t="shared" si="10"/>
        <v>-30973.00999999995</v>
      </c>
      <c r="E35" s="27">
        <f t="shared" si="10"/>
        <v>-5258.64</v>
      </c>
      <c r="F35" s="27">
        <f t="shared" si="10"/>
        <v>-5331.07</v>
      </c>
      <c r="G35" s="27">
        <f t="shared" si="10"/>
        <v>-5809.13</v>
      </c>
      <c r="H35" s="27">
        <f t="shared" si="10"/>
        <v>-5287.61</v>
      </c>
      <c r="I35" s="27">
        <f t="shared" si="10"/>
        <v>-7431.63</v>
      </c>
      <c r="J35" s="27">
        <f t="shared" si="10"/>
        <v>-9043.73</v>
      </c>
      <c r="K35" s="30">
        <f t="shared" si="7"/>
        <v>-83462.06999999995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5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5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55" t="s">
        <v>69</v>
      </c>
      <c r="B45" s="17">
        <v>-7373.68</v>
      </c>
      <c r="C45" s="17">
        <v>-6953.57</v>
      </c>
      <c r="D45" s="17">
        <v>-8590.56</v>
      </c>
      <c r="E45" s="17">
        <v>-5258.64</v>
      </c>
      <c r="F45" s="17">
        <v>-5331.07</v>
      </c>
      <c r="G45" s="17">
        <v>-5809.13</v>
      </c>
      <c r="H45" s="17">
        <v>-5287.61</v>
      </c>
      <c r="I45" s="17">
        <v>-7431.63</v>
      </c>
      <c r="J45" s="17">
        <v>-2564.13</v>
      </c>
      <c r="K45" s="17">
        <f>SUM(B45:J45)</f>
        <v>-54600.01999999999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1632144.85</v>
      </c>
      <c r="C49" s="27">
        <f t="shared" si="11"/>
        <v>1582488.67</v>
      </c>
      <c r="D49" s="27">
        <f t="shared" si="11"/>
        <v>1943167.6699999997</v>
      </c>
      <c r="E49" s="27">
        <f t="shared" si="11"/>
        <v>1146504.6000000003</v>
      </c>
      <c r="F49" s="27">
        <f t="shared" si="11"/>
        <v>1222384.0799999998</v>
      </c>
      <c r="G49" s="27">
        <f t="shared" si="11"/>
        <v>1286855.84</v>
      </c>
      <c r="H49" s="27">
        <f t="shared" si="11"/>
        <v>1227930.8900000001</v>
      </c>
      <c r="I49" s="27">
        <f t="shared" si="11"/>
        <v>1675412.98</v>
      </c>
      <c r="J49" s="27">
        <f t="shared" si="11"/>
        <v>584311.5900000001</v>
      </c>
      <c r="K49" s="20">
        <f>SUM(B49:J49)</f>
        <v>12301201.170000002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1632144.8599999999</v>
      </c>
      <c r="C55" s="10">
        <f t="shared" si="13"/>
        <v>1582488.68</v>
      </c>
      <c r="D55" s="10">
        <f t="shared" si="13"/>
        <v>1943167.67</v>
      </c>
      <c r="E55" s="10">
        <f t="shared" si="13"/>
        <v>1146504.6</v>
      </c>
      <c r="F55" s="10">
        <f t="shared" si="13"/>
        <v>1222384.09</v>
      </c>
      <c r="G55" s="10">
        <f t="shared" si="13"/>
        <v>1286855.84</v>
      </c>
      <c r="H55" s="10">
        <f t="shared" si="13"/>
        <v>1227930.89</v>
      </c>
      <c r="I55" s="10">
        <f>SUM(I56:I68)</f>
        <v>1675412.98</v>
      </c>
      <c r="J55" s="10">
        <f t="shared" si="13"/>
        <v>584311.59</v>
      </c>
      <c r="K55" s="5">
        <f>SUM(K56:K68)</f>
        <v>12301201.200000001</v>
      </c>
      <c r="L55" s="9"/>
    </row>
    <row r="56" spans="1:11" ht="16.5" customHeight="1">
      <c r="A56" s="7" t="s">
        <v>57</v>
      </c>
      <c r="B56" s="8">
        <v>1426984.25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1426984.25</v>
      </c>
    </row>
    <row r="57" spans="1:11" ht="16.5" customHeight="1">
      <c r="A57" s="7" t="s">
        <v>58</v>
      </c>
      <c r="B57" s="8">
        <v>205160.61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205160.61</v>
      </c>
    </row>
    <row r="58" spans="1:11" ht="16.5" customHeight="1">
      <c r="A58" s="7" t="s">
        <v>4</v>
      </c>
      <c r="B58" s="6">
        <v>0</v>
      </c>
      <c r="C58" s="8">
        <v>1582488.68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1582488.68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1943167.67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1943167.67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1146504.6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1146504.6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1222384.09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1222384.09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1286855.84</v>
      </c>
      <c r="H62" s="6">
        <v>0</v>
      </c>
      <c r="I62" s="6">
        <v>0</v>
      </c>
      <c r="J62" s="6">
        <v>0</v>
      </c>
      <c r="K62" s="5">
        <f t="shared" si="14"/>
        <v>1286855.84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1227930.89</v>
      </c>
      <c r="I63" s="6">
        <v>0</v>
      </c>
      <c r="J63" s="6">
        <v>0</v>
      </c>
      <c r="K63" s="5">
        <f t="shared" si="14"/>
        <v>1227930.89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618394.93</v>
      </c>
      <c r="J65" s="6">
        <v>0</v>
      </c>
      <c r="K65" s="5">
        <f t="shared" si="14"/>
        <v>618394.93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1057018.05</v>
      </c>
      <c r="J66" s="6">
        <v>0</v>
      </c>
      <c r="K66" s="5">
        <f t="shared" si="14"/>
        <v>1057018.05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584311.59</v>
      </c>
      <c r="K67" s="5">
        <f t="shared" si="14"/>
        <v>584311.59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2022-10-26T22:00:31Z</dcterms:modified>
  <cp:category/>
  <cp:version/>
  <cp:contentType/>
  <cp:contentStatus/>
</cp:coreProperties>
</file>