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<sst xmlns="http://schemas.openxmlformats.org/spreadsheetml/2006/main" count="90" uniqueCount="87">
  <si>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</si>
  <si>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</si>
  <si>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</si>
  <si>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</si>
  <si>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</si>
  <si>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</si>
  <si>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</si>
  <si>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</si>
  <si>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</si>
  <si>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</si>
  <si>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</si>
  <si>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</si>
  <si>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</si>
  <si>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</si>
  <si>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</si>
  <si>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</si>
  <si>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</si>
  <si>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</si>
  <si>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</si>
  <si>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</si>
  <si>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</si>
  <si>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</si>
  <si>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</si>
  <si>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</si>
  <si>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</si>
  <si>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</si>
  <si>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</si>
  <si>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</si>
  <si>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</si>
  <si>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</si>
  <si>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</si>
  <si>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</si>
  <si>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</si>
  <si>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</si>
  <si>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</si>
  <si>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</si>
  <si>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</si>
  <si>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</si>
  <si>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</si>
  <si>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</si>
  <si>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</si>
  <si>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</si>
  <si>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</si>
  <si>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</si>
  <si>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</si>
  <si>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</si>
  <si>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</si>
  <si>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</si>
  <si>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</si>
  <si>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</si>
  <si>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</si>
  <si>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</si>
  <si>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</si>
  <si>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</si>
  <si>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</si>
  <si>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</si>
  <si>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</si>
  <si>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</si>
  <si>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</si>
  <si>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</si>
  <si>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</si>
  <si>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</si>
  <si>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</si>
  <si>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</si>
  <si>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</si>
  <si>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</si>
  <si>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</si>
  <si>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02/10/22 - VENCIMENTO 07/10/22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</si>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</sst>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222120</v>
      </c>
      <c r="C7" s="9">
        <f t="shared" si="0"/>
        <v>146835</v>
      </c>
      <c r="D7" s="9">
        <f t="shared" si="0"/>
        <v>148863</v>
      </c>
      <c r="E7" s="9">
        <f t="shared" si="0"/>
        <v>35554</v>
      </c>
      <c r="F7" s="9">
        <f t="shared" si="0"/>
        <v>114484</v>
      </c>
      <c r="G7" s="9">
        <f t="shared" si="0"/>
        <v>169759</v>
      </c>
      <c r="H7" s="9">
        <f t="shared" si="0"/>
        <v>22436</v>
      </c>
      <c r="I7" s="9">
        <f t="shared" si="0"/>
        <v>124863</v>
      </c>
      <c r="J7" s="9">
        <f t="shared" si="0"/>
        <v>126068</v>
      </c>
      <c r="K7" s="9">
        <f t="shared" si="0"/>
        <v>198613</v>
      </c>
      <c r="L7" s="9">
        <f t="shared" si="0"/>
        <v>148624</v>
      </c>
      <c r="M7" s="9">
        <f t="shared" si="0"/>
        <v>59108</v>
      </c>
      <c r="N7" s="9">
        <f t="shared" si="0"/>
        <v>33251</v>
      </c>
      <c r="O7" s="9">
        <f t="shared" si="0"/>
        <v>1550578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10746</v>
      </c>
      <c r="C8" s="11">
        <f t="shared" si="1"/>
        <v>10260</v>
      </c>
      <c r="D8" s="11">
        <f t="shared" si="1"/>
        <v>7614</v>
      </c>
      <c r="E8" s="11">
        <f t="shared" si="1"/>
        <v>1480</v>
      </c>
      <c r="F8" s="11">
        <f t="shared" si="1"/>
        <v>5488</v>
      </c>
      <c r="G8" s="11">
        <f t="shared" si="1"/>
        <v>7902</v>
      </c>
      <c r="H8" s="11">
        <f t="shared" si="1"/>
        <v>1517</v>
      </c>
      <c r="I8" s="11">
        <f t="shared" si="1"/>
        <v>9494</v>
      </c>
      <c r="J8" s="11">
        <f t="shared" si="1"/>
        <v>7724</v>
      </c>
      <c r="K8" s="11">
        <f t="shared" si="1"/>
        <v>7048</v>
      </c>
      <c r="L8" s="11">
        <f t="shared" si="1"/>
        <v>5453</v>
      </c>
      <c r="M8" s="11">
        <f t="shared" si="1"/>
        <v>2938</v>
      </c>
      <c r="N8" s="11">
        <f t="shared" si="1"/>
        <v>2132</v>
      </c>
      <c r="O8" s="11">
        <f t="shared" si="1"/>
        <v>79796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10746</v>
      </c>
      <c r="C9" s="11">
        <v>10260</v>
      </c>
      <c r="D9" s="11">
        <v>7614</v>
      </c>
      <c r="E9" s="11">
        <v>1480</v>
      </c>
      <c r="F9" s="11">
        <v>5488</v>
      </c>
      <c r="G9" s="11">
        <v>7902</v>
      </c>
      <c r="H9" s="11">
        <v>1517</v>
      </c>
      <c r="I9" s="11">
        <v>9493</v>
      </c>
      <c r="J9" s="11">
        <v>7724</v>
      </c>
      <c r="K9" s="11">
        <v>7044</v>
      </c>
      <c r="L9" s="11">
        <v>5453</v>
      </c>
      <c r="M9" s="11">
        <v>2932</v>
      </c>
      <c r="N9" s="11">
        <v>2118</v>
      </c>
      <c r="O9" s="11">
        <f>SUM(B9:N9)</f>
        <v>79771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4</v>
      </c>
      <c r="L10" s="13">
        <v>0</v>
      </c>
      <c r="M10" s="13">
        <v>6</v>
      </c>
      <c r="N10" s="13">
        <v>14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211374</v>
      </c>
      <c r="C11" s="13">
        <v>136575</v>
      </c>
      <c r="D11" s="13">
        <v>141249</v>
      </c>
      <c r="E11" s="13">
        <v>34074</v>
      </c>
      <c r="F11" s="13">
        <v>108996</v>
      </c>
      <c r="G11" s="13">
        <v>161857</v>
      </c>
      <c r="H11" s="13">
        <v>20919</v>
      </c>
      <c r="I11" s="13">
        <v>115369</v>
      </c>
      <c r="J11" s="13">
        <v>118344</v>
      </c>
      <c r="K11" s="13">
        <v>191565</v>
      </c>
      <c r="L11" s="13">
        <v>143171</v>
      </c>
      <c r="M11" s="13">
        <v>56170</v>
      </c>
      <c r="N11" s="13">
        <v>31119</v>
      </c>
      <c r="O11" s="11">
        <f>SUM(B11:N11)</f>
        <v>1470782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1.333099359393988</v>
      </c>
      <c r="C16" s="19">
        <v>1.367872073718804</v>
      </c>
      <c r="D16" s="19">
        <v>1.361484949209098</v>
      </c>
      <c r="E16" s="19">
        <v>0.996789565902271</v>
      </c>
      <c r="F16" s="19">
        <v>1.47147897098063</v>
      </c>
      <c r="G16" s="19">
        <v>1.541016259004703</v>
      </c>
      <c r="H16" s="19">
        <v>1.671395637406134</v>
      </c>
      <c r="I16" s="19">
        <v>1.260190056041447</v>
      </c>
      <c r="J16" s="19">
        <v>1.351051518656094</v>
      </c>
      <c r="K16" s="19">
        <v>1.217810389997215</v>
      </c>
      <c r="L16" s="19">
        <v>1.28376041707711</v>
      </c>
      <c r="M16" s="19">
        <v>1.318942618982031</v>
      </c>
      <c r="N16" s="19">
        <v>1.19097061405003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979681.1500000001</v>
      </c>
      <c r="C18" s="24">
        <f t="shared" si="2"/>
        <v>671792.12</v>
      </c>
      <c r="D18" s="24">
        <f t="shared" si="2"/>
        <v>589961.31</v>
      </c>
      <c r="E18" s="24">
        <f t="shared" si="2"/>
        <v>181050.28</v>
      </c>
      <c r="F18" s="24">
        <f t="shared" si="2"/>
        <v>561667.8499999999</v>
      </c>
      <c r="G18" s="24">
        <f t="shared" si="2"/>
        <v>743761.08</v>
      </c>
      <c r="H18" s="24">
        <f t="shared" si="2"/>
        <v>141009.53</v>
      </c>
      <c r="I18" s="24">
        <f t="shared" si="2"/>
        <v>547153.39</v>
      </c>
      <c r="J18" s="24">
        <f t="shared" si="2"/>
        <v>567448.7699999999</v>
      </c>
      <c r="K18" s="24">
        <f t="shared" si="2"/>
        <v>772639.49</v>
      </c>
      <c r="L18" s="24">
        <f t="shared" si="2"/>
        <v>700568.68</v>
      </c>
      <c r="M18" s="24">
        <f t="shared" si="2"/>
        <v>342778.15</v>
      </c>
      <c r="N18" s="24">
        <f t="shared" si="2"/>
        <v>155427.40000000002</v>
      </c>
      <c r="O18" s="24">
        <f>O19+O20+O21+O22+O23+O24+O25+O27</f>
        <v>6951420.890000001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652233.17</v>
      </c>
      <c r="C19" s="30">
        <f t="shared" si="3"/>
        <v>445423.97</v>
      </c>
      <c r="D19" s="30">
        <f t="shared" si="3"/>
        <v>396035.13</v>
      </c>
      <c r="E19" s="30">
        <f t="shared" si="3"/>
        <v>161589.37</v>
      </c>
      <c r="F19" s="30">
        <f t="shared" si="3"/>
        <v>353022.86</v>
      </c>
      <c r="G19" s="30">
        <f t="shared" si="3"/>
        <v>430712.53</v>
      </c>
      <c r="H19" s="30">
        <f t="shared" si="3"/>
        <v>76428.23</v>
      </c>
      <c r="I19" s="30">
        <f t="shared" si="3"/>
        <v>376099.84</v>
      </c>
      <c r="J19" s="30">
        <f t="shared" si="3"/>
        <v>381935.61</v>
      </c>
      <c r="K19" s="30">
        <f t="shared" si="3"/>
        <v>568768.05</v>
      </c>
      <c r="L19" s="30">
        <f t="shared" si="3"/>
        <v>484618.28</v>
      </c>
      <c r="M19" s="30">
        <f t="shared" si="3"/>
        <v>222399.76</v>
      </c>
      <c r="N19" s="30">
        <f t="shared" si="3"/>
        <v>113010.17</v>
      </c>
      <c r="O19" s="30">
        <f>SUM(B19:N19)</f>
        <v>4662276.97</v>
      </c>
    </row>
    <row r="20" spans="1:23" ht="18.75" customHeight="1">
      <c r="A20" s="26" t="s">
        <v>35</v>
      </c>
      <c r="B20" s="30">
        <f>IF(B16&lt;&gt;0,ROUND((B16-1)*B19,2),0)</f>
        <v>217258.45</v>
      </c>
      <c r="C20" s="30">
        <f aca="true" t="shared" si="4" ref="C20:N20">IF(C16&lt;&gt;0,ROUND((C16-1)*C19,2),0)</f>
        <v>163859.04</v>
      </c>
      <c r="D20" s="30">
        <f t="shared" si="4"/>
        <v>143160.74</v>
      </c>
      <c r="E20" s="30">
        <f t="shared" si="4"/>
        <v>-518.77</v>
      </c>
      <c r="F20" s="30">
        <f t="shared" si="4"/>
        <v>166442.85</v>
      </c>
      <c r="G20" s="30">
        <f t="shared" si="4"/>
        <v>233022.48</v>
      </c>
      <c r="H20" s="30">
        <f t="shared" si="4"/>
        <v>51313.58</v>
      </c>
      <c r="I20" s="30">
        <f t="shared" si="4"/>
        <v>97857.44</v>
      </c>
      <c r="J20" s="30">
        <f t="shared" si="4"/>
        <v>134079.08</v>
      </c>
      <c r="K20" s="30">
        <f t="shared" si="4"/>
        <v>123883.59</v>
      </c>
      <c r="L20" s="30">
        <f t="shared" si="4"/>
        <v>137515.49</v>
      </c>
      <c r="M20" s="30">
        <f t="shared" si="4"/>
        <v>70932.76</v>
      </c>
      <c r="N20" s="30">
        <f t="shared" si="4"/>
        <v>21581.62</v>
      </c>
      <c r="O20" s="30">
        <f aca="true" t="shared" si="5" ref="O19:O27">SUM(B20:N20)</f>
        <v>1560388.35</v>
      </c>
      <c r="W20" s="62"/>
    </row>
    <row r="21" spans="1:15" ht="18.75" customHeight="1">
      <c r="A21" s="26" t="s">
        <v>36</v>
      </c>
      <c r="B21" s="30">
        <v>43985.92</v>
      </c>
      <c r="C21" s="30">
        <v>32903.15</v>
      </c>
      <c r="D21" s="30">
        <v>20822.85</v>
      </c>
      <c r="E21" s="30">
        <v>8776.65</v>
      </c>
      <c r="F21" s="30">
        <v>21496.58</v>
      </c>
      <c r="G21" s="30">
        <v>34084</v>
      </c>
      <c r="H21" s="30">
        <v>4687.24</v>
      </c>
      <c r="I21" s="30">
        <v>27902.82</v>
      </c>
      <c r="J21" s="30">
        <v>27632.85</v>
      </c>
      <c r="K21" s="30">
        <v>34902.11</v>
      </c>
      <c r="L21" s="30">
        <v>33694.97</v>
      </c>
      <c r="M21" s="30">
        <v>17679.04</v>
      </c>
      <c r="N21" s="30">
        <v>10079.32</v>
      </c>
      <c r="O21" s="30">
        <f t="shared" si="5"/>
        <v>318647.5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70</v>
      </c>
      <c r="B24" s="30">
        <v>1539.68</v>
      </c>
      <c r="C24" s="30">
        <v>1086.37</v>
      </c>
      <c r="D24" s="30">
        <v>935.27</v>
      </c>
      <c r="E24" s="30">
        <v>289.18</v>
      </c>
      <c r="F24" s="30">
        <v>896.19</v>
      </c>
      <c r="G24" s="30">
        <v>1174.95</v>
      </c>
      <c r="H24" s="30">
        <v>221.44</v>
      </c>
      <c r="I24" s="30">
        <v>846.69</v>
      </c>
      <c r="J24" s="30">
        <v>906.61</v>
      </c>
      <c r="K24" s="30">
        <v>1224.45</v>
      </c>
      <c r="L24" s="30">
        <v>1104.61</v>
      </c>
      <c r="M24" s="30">
        <v>526.25</v>
      </c>
      <c r="N24" s="30">
        <v>244.89</v>
      </c>
      <c r="O24" s="30">
        <f t="shared" si="5"/>
        <v>10996.58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623.4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 t="shared" si="5"/>
        <v>7556.42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-55843.990000000005</v>
      </c>
      <c r="C29" s="30">
        <f>+C30+C32+C52+C53+C56-C57</f>
        <v>-51184.92</v>
      </c>
      <c r="D29" s="30">
        <f t="shared" si="6"/>
        <v>-38702.29</v>
      </c>
      <c r="E29" s="30">
        <f t="shared" si="6"/>
        <v>-8120.01</v>
      </c>
      <c r="F29" s="30">
        <f t="shared" si="6"/>
        <v>-29130.59</v>
      </c>
      <c r="G29" s="30">
        <f t="shared" si="6"/>
        <v>-41302.26</v>
      </c>
      <c r="H29" s="30">
        <f t="shared" si="6"/>
        <v>-7906.16</v>
      </c>
      <c r="I29" s="30">
        <f t="shared" si="6"/>
        <v>-46477.35</v>
      </c>
      <c r="J29" s="30">
        <f t="shared" si="6"/>
        <v>-39026.94</v>
      </c>
      <c r="K29" s="30">
        <f t="shared" si="6"/>
        <v>-37802.31</v>
      </c>
      <c r="L29" s="30">
        <f t="shared" si="6"/>
        <v>-30135.52</v>
      </c>
      <c r="M29" s="30">
        <f t="shared" si="6"/>
        <v>-15827.099999999999</v>
      </c>
      <c r="N29" s="30">
        <f t="shared" si="6"/>
        <v>-10680.960000000001</v>
      </c>
      <c r="O29" s="30">
        <f t="shared" si="6"/>
        <v>-412140.39999999997</v>
      </c>
    </row>
    <row r="30" spans="1:15" ht="18.75" customHeight="1">
      <c r="A30" s="26" t="s">
        <v>39</v>
      </c>
      <c r="B30" s="31">
        <f>+B31</f>
        <v>-47282.4</v>
      </c>
      <c r="C30" s="31">
        <f>+C31</f>
        <v>-45144</v>
      </c>
      <c r="D30" s="31">
        <f aca="true" t="shared" si="7" ref="D30:O30">+D31</f>
        <v>-33501.6</v>
      </c>
      <c r="E30" s="31">
        <f t="shared" si="7"/>
        <v>-6512</v>
      </c>
      <c r="F30" s="31">
        <f t="shared" si="7"/>
        <v>-24147.2</v>
      </c>
      <c r="G30" s="31">
        <f t="shared" si="7"/>
        <v>-34768.8</v>
      </c>
      <c r="H30" s="31">
        <f t="shared" si="7"/>
        <v>-6674.8</v>
      </c>
      <c r="I30" s="31">
        <f t="shared" si="7"/>
        <v>-41769.2</v>
      </c>
      <c r="J30" s="31">
        <f t="shared" si="7"/>
        <v>-33985.6</v>
      </c>
      <c r="K30" s="31">
        <f t="shared" si="7"/>
        <v>-30993.6</v>
      </c>
      <c r="L30" s="31">
        <f t="shared" si="7"/>
        <v>-23993.2</v>
      </c>
      <c r="M30" s="31">
        <f t="shared" si="7"/>
        <v>-12900.8</v>
      </c>
      <c r="N30" s="31">
        <f t="shared" si="7"/>
        <v>-9319.2</v>
      </c>
      <c r="O30" s="31">
        <f t="shared" si="7"/>
        <v>-350992.39999999997</v>
      </c>
    </row>
    <row r="31" spans="1:26" ht="18.75" customHeight="1">
      <c r="A31" s="27" t="s">
        <v>40</v>
      </c>
      <c r="B31" s="16">
        <f>ROUND((-B9)*$G$3,2)</f>
        <v>-47282.4</v>
      </c>
      <c r="C31" s="16">
        <f aca="true" t="shared" si="8" ref="C31:N31">ROUND((-C9)*$G$3,2)</f>
        <v>-45144</v>
      </c>
      <c r="D31" s="16">
        <f t="shared" si="8"/>
        <v>-33501.6</v>
      </c>
      <c r="E31" s="16">
        <f t="shared" si="8"/>
        <v>-6512</v>
      </c>
      <c r="F31" s="16">
        <f t="shared" si="8"/>
        <v>-24147.2</v>
      </c>
      <c r="G31" s="16">
        <f t="shared" si="8"/>
        <v>-34768.8</v>
      </c>
      <c r="H31" s="16">
        <f t="shared" si="8"/>
        <v>-6674.8</v>
      </c>
      <c r="I31" s="16">
        <f t="shared" si="8"/>
        <v>-41769.2</v>
      </c>
      <c r="J31" s="16">
        <f t="shared" si="8"/>
        <v>-33985.6</v>
      </c>
      <c r="K31" s="16">
        <f t="shared" si="8"/>
        <v>-30993.6</v>
      </c>
      <c r="L31" s="16">
        <f t="shared" si="8"/>
        <v>-23993.2</v>
      </c>
      <c r="M31" s="16">
        <f t="shared" si="8"/>
        <v>-12900.8</v>
      </c>
      <c r="N31" s="16">
        <f t="shared" si="8"/>
        <v>-9319.2</v>
      </c>
      <c r="O31" s="32">
        <f aca="true" t="shared" si="9" ref="O31:O57">SUM(B31:N31)</f>
        <v>-350992.39999999997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-8561.59</v>
      </c>
      <c r="C32" s="31">
        <f aca="true" t="shared" si="10" ref="C32:O32">SUM(C33:C50)</f>
        <v>-6040.92</v>
      </c>
      <c r="D32" s="31">
        <f t="shared" si="10"/>
        <v>-5200.69</v>
      </c>
      <c r="E32" s="31">
        <f t="shared" si="10"/>
        <v>-1608.01</v>
      </c>
      <c r="F32" s="31">
        <f t="shared" si="10"/>
        <v>-4983.39</v>
      </c>
      <c r="G32" s="31">
        <f t="shared" si="10"/>
        <v>-6533.46</v>
      </c>
      <c r="H32" s="31">
        <f t="shared" si="10"/>
        <v>-1231.36</v>
      </c>
      <c r="I32" s="31">
        <f t="shared" si="10"/>
        <v>-4708.15</v>
      </c>
      <c r="J32" s="31">
        <f t="shared" si="10"/>
        <v>-5041.34</v>
      </c>
      <c r="K32" s="31">
        <f t="shared" si="10"/>
        <v>-6808.71</v>
      </c>
      <c r="L32" s="31">
        <f t="shared" si="10"/>
        <v>-6142.32</v>
      </c>
      <c r="M32" s="31">
        <f t="shared" si="10"/>
        <v>-2926.3</v>
      </c>
      <c r="N32" s="31">
        <f t="shared" si="10"/>
        <v>-1361.76</v>
      </c>
      <c r="O32" s="31">
        <f t="shared" si="10"/>
        <v>-61148.00000000001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-8561.59</v>
      </c>
      <c r="C41" s="33">
        <v>-6040.92</v>
      </c>
      <c r="D41" s="33">
        <v>-5200.69</v>
      </c>
      <c r="E41" s="33">
        <v>-1608.01</v>
      </c>
      <c r="F41" s="33">
        <v>-4983.39</v>
      </c>
      <c r="G41" s="33">
        <v>-6533.46</v>
      </c>
      <c r="H41" s="33">
        <v>-1231.36</v>
      </c>
      <c r="I41" s="33">
        <v>-4708.15</v>
      </c>
      <c r="J41" s="33">
        <v>-5041.34</v>
      </c>
      <c r="K41" s="33">
        <v>-6808.71</v>
      </c>
      <c r="L41" s="33">
        <v>-6142.32</v>
      </c>
      <c r="M41" s="33">
        <v>-2926.3</v>
      </c>
      <c r="N41" s="33">
        <v>-1361.76</v>
      </c>
      <c r="O41" s="33">
        <f t="shared" si="9"/>
        <v>-61148.00000000001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923837.1600000001</v>
      </c>
      <c r="C55" s="36">
        <f t="shared" si="12"/>
        <v>620607.2</v>
      </c>
      <c r="D55" s="36">
        <f t="shared" si="12"/>
        <v>551259.02</v>
      </c>
      <c r="E55" s="36">
        <f t="shared" si="12"/>
        <v>172930.27</v>
      </c>
      <c r="F55" s="36">
        <f t="shared" si="12"/>
        <v>532537.2599999999</v>
      </c>
      <c r="G55" s="36">
        <f t="shared" si="12"/>
        <v>702458.82</v>
      </c>
      <c r="H55" s="36">
        <f t="shared" si="12"/>
        <v>133103.37</v>
      </c>
      <c r="I55" s="36">
        <f t="shared" si="12"/>
        <v>500676.04000000004</v>
      </c>
      <c r="J55" s="36">
        <f t="shared" si="12"/>
        <v>528421.8299999998</v>
      </c>
      <c r="K55" s="36">
        <f t="shared" si="12"/>
        <v>734837.1799999999</v>
      </c>
      <c r="L55" s="36">
        <f t="shared" si="12"/>
        <v>670433.16</v>
      </c>
      <c r="M55" s="36">
        <f t="shared" si="12"/>
        <v>326951.05000000005</v>
      </c>
      <c r="N55" s="36">
        <f t="shared" si="12"/>
        <v>144746.44000000003</v>
      </c>
      <c r="O55" s="36">
        <f>SUM(B55:N55)</f>
        <v>6542798.8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923837.1599999999</v>
      </c>
      <c r="C61" s="51">
        <f t="shared" si="13"/>
        <v>620607.2</v>
      </c>
      <c r="D61" s="51">
        <f t="shared" si="13"/>
        <v>551259.01</v>
      </c>
      <c r="E61" s="51">
        <f t="shared" si="13"/>
        <v>172930.27</v>
      </c>
      <c r="F61" s="51">
        <f t="shared" si="13"/>
        <v>532537.27</v>
      </c>
      <c r="G61" s="51">
        <f t="shared" si="13"/>
        <v>702458.83</v>
      </c>
      <c r="H61" s="51">
        <f t="shared" si="13"/>
        <v>133103.38</v>
      </c>
      <c r="I61" s="51">
        <f t="shared" si="13"/>
        <v>500676.04</v>
      </c>
      <c r="J61" s="51">
        <f t="shared" si="13"/>
        <v>528421.83</v>
      </c>
      <c r="K61" s="51">
        <f t="shared" si="13"/>
        <v>734837.18</v>
      </c>
      <c r="L61" s="51">
        <f t="shared" si="13"/>
        <v>670433.15</v>
      </c>
      <c r="M61" s="51">
        <f t="shared" si="13"/>
        <v>326951.05</v>
      </c>
      <c r="N61" s="51">
        <f t="shared" si="13"/>
        <v>144746.45</v>
      </c>
      <c r="O61" s="36">
        <f t="shared" si="13"/>
        <v>6542798.82</v>
      </c>
      <c r="Q61"/>
    </row>
    <row r="62" spans="1:18" ht="18.75" customHeight="1">
      <c r="A62" s="26" t="s">
        <v>55</v>
      </c>
      <c r="B62" s="51">
        <v>763991.22</v>
      </c>
      <c r="C62" s="51">
        <v>453562.33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1217553.55</v>
      </c>
      <c r="P62"/>
      <c r="Q62"/>
      <c r="R62" s="43"/>
    </row>
    <row r="63" spans="1:16" ht="18.75" customHeight="1">
      <c r="A63" s="26" t="s">
        <v>56</v>
      </c>
      <c r="B63" s="51">
        <v>159845.94</v>
      </c>
      <c r="C63" s="51">
        <v>167044.87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326890.81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551259.01</v>
      </c>
      <c r="E64" s="52">
        <v>0</v>
      </c>
      <c r="F64" s="52">
        <v>0</v>
      </c>
      <c r="G64" s="52">
        <v>0</v>
      </c>
      <c r="H64" s="51">
        <v>133103.38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684362.39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172930.27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172930.27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532537.27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532537.27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702458.83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702458.83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500676.04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500676.04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528421.83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528421.83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734837.18</v>
      </c>
      <c r="L70" s="31">
        <v>670433.15</v>
      </c>
      <c r="M70" s="52">
        <v>0</v>
      </c>
      <c r="N70" s="52">
        <v>0</v>
      </c>
      <c r="O70" s="36">
        <f t="shared" si="14"/>
        <v>1405270.33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326951.05</v>
      </c>
      <c r="N71" s="52">
        <v>0</v>
      </c>
      <c r="O71" s="36">
        <f t="shared" si="14"/>
        <v>326951.05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144746.45</v>
      </c>
      <c r="O72" s="55">
        <f t="shared" si="14"/>
        <v>144746.45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2022-10-07T17:41:07Z</dcterms:modified>
  <cp:category/>
  <cp:version/>
  <cp:contentType/>
  <cp:contentStatus/>
</cp:coreProperties>
</file>