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<sst xmlns="http://schemas.openxmlformats.org/spreadsheetml/2006/main" count="90" uniqueCount="87">
  <si>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</si>
  <si>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</si>
  <si>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</si>
  <si>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</si>
  <si>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</si>
  <si>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</si>
  <si>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</si>
  <si>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</si>
  <si>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</si>
  <si>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</si>
  <si>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</si>
  <si>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</si>
  <si>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</si>
  <si>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</si>
  <si>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</si>
  <si>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</si>
  <si>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</si>
  <si>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</si>
  <si>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</si>
  <si>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</si>
  <si>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</si>
  <si>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</si>
  <si>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</si>
  <si>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</si>
  <si>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</si>
  <si>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</si>
  <si>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</si>
  <si>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</si>
  <si>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</si>
  <si>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</si>
  <si>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</si>
  <si>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</si>
  <si>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</si>
  <si>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</si>
  <si>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</si>
  <si>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</si>
  <si>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</si>
  <si>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</si>
  <si>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</si>
  <si>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</si>
  <si>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</si>
  <si>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</si>
  <si>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</si>
  <si>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</si>
  <si>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</si>
  <si>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</si>
  <si>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</si>
  <si>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</si>
  <si>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</si>
  <si>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</si>
  <si>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</si>
  <si>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</si>
  <si>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</si>
  <si>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</si>
  <si>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</si>
  <si>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</si>
  <si>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</si>
  <si>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</si>
  <si>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</si>
  <si>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</si>
  <si>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</si>
  <si>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</si>
  <si>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</si>
  <si>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</si>
  <si>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</si>
  <si>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</si>
  <si>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</si>
  <si>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</si>
  <si>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</si>
  <si>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</si>
  <si>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4.8. Remuneração pelo Serviço Atende</t>
  </si>
  <si>
    <t>OPERAÇÃO 15/10/22 - VENCIMENTO 21/10/22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</si>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</sst>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265927</v>
      </c>
      <c r="C7" s="9">
        <f t="shared" si="0"/>
        <v>177390</v>
      </c>
      <c r="D7" s="9">
        <f t="shared" si="0"/>
        <v>192834</v>
      </c>
      <c r="E7" s="9">
        <f t="shared" si="0"/>
        <v>44244</v>
      </c>
      <c r="F7" s="9">
        <f t="shared" si="0"/>
        <v>143938</v>
      </c>
      <c r="G7" s="9">
        <f t="shared" si="0"/>
        <v>222746</v>
      </c>
      <c r="H7" s="9">
        <f t="shared" si="0"/>
        <v>29703</v>
      </c>
      <c r="I7" s="9">
        <f t="shared" si="0"/>
        <v>180347</v>
      </c>
      <c r="J7" s="9">
        <f t="shared" si="0"/>
        <v>144598</v>
      </c>
      <c r="K7" s="9">
        <f t="shared" si="0"/>
        <v>217491</v>
      </c>
      <c r="L7" s="9">
        <f t="shared" si="0"/>
        <v>167212</v>
      </c>
      <c r="M7" s="9">
        <f t="shared" si="0"/>
        <v>74769</v>
      </c>
      <c r="N7" s="9">
        <f t="shared" si="0"/>
        <v>48057</v>
      </c>
      <c r="O7" s="9">
        <f t="shared" si="0"/>
        <v>1909256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11665</v>
      </c>
      <c r="C8" s="11">
        <f t="shared" si="1"/>
        <v>11830</v>
      </c>
      <c r="D8" s="11">
        <f t="shared" si="1"/>
        <v>9457</v>
      </c>
      <c r="E8" s="11">
        <f t="shared" si="1"/>
        <v>1986</v>
      </c>
      <c r="F8" s="11">
        <f t="shared" si="1"/>
        <v>6350</v>
      </c>
      <c r="G8" s="11">
        <f t="shared" si="1"/>
        <v>9151</v>
      </c>
      <c r="H8" s="11">
        <f t="shared" si="1"/>
        <v>1845</v>
      </c>
      <c r="I8" s="11">
        <f t="shared" si="1"/>
        <v>12320</v>
      </c>
      <c r="J8" s="11">
        <f t="shared" si="1"/>
        <v>8222</v>
      </c>
      <c r="K8" s="11">
        <f t="shared" si="1"/>
        <v>6862</v>
      </c>
      <c r="L8" s="11">
        <f t="shared" si="1"/>
        <v>5389</v>
      </c>
      <c r="M8" s="11">
        <f t="shared" si="1"/>
        <v>3240</v>
      </c>
      <c r="N8" s="11">
        <f t="shared" si="1"/>
        <v>3056</v>
      </c>
      <c r="O8" s="11">
        <f t="shared" si="1"/>
        <v>91373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11665</v>
      </c>
      <c r="C9" s="11">
        <v>11830</v>
      </c>
      <c r="D9" s="11">
        <v>9457</v>
      </c>
      <c r="E9" s="11">
        <v>1986</v>
      </c>
      <c r="F9" s="11">
        <v>6350</v>
      </c>
      <c r="G9" s="11">
        <v>9151</v>
      </c>
      <c r="H9" s="11">
        <v>1845</v>
      </c>
      <c r="I9" s="11">
        <v>12319</v>
      </c>
      <c r="J9" s="11">
        <v>8222</v>
      </c>
      <c r="K9" s="11">
        <v>6856</v>
      </c>
      <c r="L9" s="11">
        <v>5389</v>
      </c>
      <c r="M9" s="11">
        <v>3233</v>
      </c>
      <c r="N9" s="11">
        <v>3052</v>
      </c>
      <c r="O9" s="11">
        <f>SUM(B9:N9)</f>
        <v>91355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6</v>
      </c>
      <c r="L10" s="13">
        <v>0</v>
      </c>
      <c r="M10" s="13">
        <v>7</v>
      </c>
      <c r="N10" s="13">
        <v>4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254262</v>
      </c>
      <c r="C11" s="13">
        <v>165560</v>
      </c>
      <c r="D11" s="13">
        <v>183377</v>
      </c>
      <c r="E11" s="13">
        <v>42258</v>
      </c>
      <c r="F11" s="13">
        <v>137588</v>
      </c>
      <c r="G11" s="13">
        <v>213595</v>
      </c>
      <c r="H11" s="13">
        <v>27858</v>
      </c>
      <c r="I11" s="13">
        <v>168027</v>
      </c>
      <c r="J11" s="13">
        <v>136376</v>
      </c>
      <c r="K11" s="13">
        <v>210629</v>
      </c>
      <c r="L11" s="13">
        <v>161823</v>
      </c>
      <c r="M11" s="13">
        <v>71529</v>
      </c>
      <c r="N11" s="13">
        <v>45001</v>
      </c>
      <c r="O11" s="11">
        <f>SUM(B11:N11)</f>
        <v>1817883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1.241327829357089</v>
      </c>
      <c r="C16" s="19">
        <v>1.292049148598562</v>
      </c>
      <c r="D16" s="19">
        <v>1.32528056855008</v>
      </c>
      <c r="E16" s="19">
        <v>0.934757175046738</v>
      </c>
      <c r="F16" s="19">
        <v>1.383415294507077</v>
      </c>
      <c r="G16" s="19">
        <v>1.473122676517028</v>
      </c>
      <c r="H16" s="19">
        <v>1.695342040034316</v>
      </c>
      <c r="I16" s="19">
        <v>1.196890052296091</v>
      </c>
      <c r="J16" s="19">
        <v>1.322388941507246</v>
      </c>
      <c r="K16" s="19">
        <v>1.20440338436077</v>
      </c>
      <c r="L16" s="19">
        <v>1.26715553166865</v>
      </c>
      <c r="M16" s="19">
        <v>1.272251800637838</v>
      </c>
      <c r="N16" s="19">
        <v>1.11860810315866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83</v>
      </c>
      <c r="B18" s="24">
        <f aca="true" t="shared" si="2" ref="B18:N18">SUM(B19:B27)</f>
        <v>1079686.2</v>
      </c>
      <c r="C18" s="24">
        <f t="shared" si="2"/>
        <v>757793.5299999998</v>
      </c>
      <c r="D18" s="24">
        <f t="shared" si="2"/>
        <v>731557.0500000002</v>
      </c>
      <c r="E18" s="24">
        <f t="shared" si="2"/>
        <v>207806.59</v>
      </c>
      <c r="F18" s="24">
        <f t="shared" si="2"/>
        <v>656440.59</v>
      </c>
      <c r="G18" s="24">
        <f t="shared" si="2"/>
        <v>914374.21</v>
      </c>
      <c r="H18" s="24">
        <f t="shared" si="2"/>
        <v>185194.71</v>
      </c>
      <c r="I18" s="24">
        <f t="shared" si="2"/>
        <v>724618.9799999999</v>
      </c>
      <c r="J18" s="24">
        <f t="shared" si="2"/>
        <v>632435.13</v>
      </c>
      <c r="K18" s="24">
        <f t="shared" si="2"/>
        <v>832908.4</v>
      </c>
      <c r="L18" s="24">
        <f t="shared" si="2"/>
        <v>771479.8800000001</v>
      </c>
      <c r="M18" s="24">
        <f t="shared" si="2"/>
        <v>406772.7300000001</v>
      </c>
      <c r="N18" s="24">
        <f t="shared" si="2"/>
        <v>203598.3</v>
      </c>
      <c r="O18" s="24">
        <f>O19+O20+O21+O22+O23+O24+O25+O27</f>
        <v>8101147.989999999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780868.04</v>
      </c>
      <c r="C19" s="30">
        <f t="shared" si="3"/>
        <v>538112.57</v>
      </c>
      <c r="D19" s="30">
        <f t="shared" si="3"/>
        <v>513015.57</v>
      </c>
      <c r="E19" s="30">
        <f t="shared" si="3"/>
        <v>201084.56</v>
      </c>
      <c r="F19" s="30">
        <f t="shared" si="3"/>
        <v>443847.22</v>
      </c>
      <c r="G19" s="30">
        <f t="shared" si="3"/>
        <v>565151.15</v>
      </c>
      <c r="H19" s="30">
        <f t="shared" si="3"/>
        <v>101183.27</v>
      </c>
      <c r="I19" s="30">
        <f t="shared" si="3"/>
        <v>543223.2</v>
      </c>
      <c r="J19" s="30">
        <f t="shared" si="3"/>
        <v>438074.1</v>
      </c>
      <c r="K19" s="30">
        <f t="shared" si="3"/>
        <v>622828.98</v>
      </c>
      <c r="L19" s="30">
        <f t="shared" si="3"/>
        <v>545228.17</v>
      </c>
      <c r="M19" s="30">
        <f t="shared" si="3"/>
        <v>281325.84</v>
      </c>
      <c r="N19" s="30">
        <f t="shared" si="3"/>
        <v>163331.33</v>
      </c>
      <c r="O19" s="30">
        <f>SUM(B19:N19)</f>
        <v>5737274</v>
      </c>
    </row>
    <row r="20" spans="1:23" ht="18.75" customHeight="1">
      <c r="A20" s="26" t="s">
        <v>35</v>
      </c>
      <c r="B20" s="30">
        <f>IF(B16&lt;&gt;0,ROUND((B16-1)*B19,2),0)</f>
        <v>188445.19</v>
      </c>
      <c r="C20" s="30">
        <f aca="true" t="shared" si="4" ref="C20:N20">IF(C16&lt;&gt;0,ROUND((C16-1)*C19,2),0)</f>
        <v>157155.32</v>
      </c>
      <c r="D20" s="30">
        <f t="shared" si="4"/>
        <v>166874</v>
      </c>
      <c r="E20" s="30">
        <f t="shared" si="4"/>
        <v>-13119.32</v>
      </c>
      <c r="F20" s="30">
        <f t="shared" si="4"/>
        <v>170177.81</v>
      </c>
      <c r="G20" s="30">
        <f t="shared" si="4"/>
        <v>267385.82</v>
      </c>
      <c r="H20" s="30">
        <f t="shared" si="4"/>
        <v>70356.98</v>
      </c>
      <c r="I20" s="30">
        <f t="shared" si="4"/>
        <v>106955.24</v>
      </c>
      <c r="J20" s="30">
        <f t="shared" si="4"/>
        <v>141230.25</v>
      </c>
      <c r="K20" s="30">
        <f t="shared" si="4"/>
        <v>127308.35</v>
      </c>
      <c r="L20" s="30">
        <f t="shared" si="4"/>
        <v>145660.72</v>
      </c>
      <c r="M20" s="30">
        <f t="shared" si="4"/>
        <v>76591.47</v>
      </c>
      <c r="N20" s="30">
        <f t="shared" si="4"/>
        <v>19372.42</v>
      </c>
      <c r="O20" s="30">
        <f aca="true" t="shared" si="5" ref="O19:O27">SUM(B20:N20)</f>
        <v>1624394.25</v>
      </c>
      <c r="W20" s="62"/>
    </row>
    <row r="21" spans="1:15" ht="18.75" customHeight="1">
      <c r="A21" s="26" t="s">
        <v>36</v>
      </c>
      <c r="B21" s="30">
        <v>44422.09</v>
      </c>
      <c r="C21" s="30">
        <v>33078.56</v>
      </c>
      <c r="D21" s="30">
        <v>21774.39</v>
      </c>
      <c r="E21" s="30">
        <v>8677.4</v>
      </c>
      <c r="F21" s="30">
        <v>21811.6</v>
      </c>
      <c r="G21" s="30">
        <v>35968.12</v>
      </c>
      <c r="H21" s="30">
        <v>5071.37</v>
      </c>
      <c r="I21" s="30">
        <v>29131.62</v>
      </c>
      <c r="J21" s="30">
        <v>29470.23</v>
      </c>
      <c r="K21" s="30">
        <v>37909.39</v>
      </c>
      <c r="L21" s="30">
        <v>36033.42</v>
      </c>
      <c r="M21" s="30">
        <v>17138.33</v>
      </c>
      <c r="N21" s="30">
        <v>10135.62</v>
      </c>
      <c r="O21" s="30">
        <f t="shared" si="5"/>
        <v>330622.13999999996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84</v>
      </c>
      <c r="B24" s="30">
        <v>1286.97</v>
      </c>
      <c r="C24" s="30">
        <v>927.45</v>
      </c>
      <c r="D24" s="30">
        <v>885.77</v>
      </c>
      <c r="E24" s="30">
        <v>250.1</v>
      </c>
      <c r="F24" s="30">
        <v>794.59</v>
      </c>
      <c r="G24" s="30">
        <v>1102</v>
      </c>
      <c r="H24" s="30">
        <v>224.05</v>
      </c>
      <c r="I24" s="30">
        <v>862.32</v>
      </c>
      <c r="J24" s="30">
        <v>765.93</v>
      </c>
      <c r="K24" s="30">
        <v>1000.4</v>
      </c>
      <c r="L24" s="30">
        <v>922.24</v>
      </c>
      <c r="M24" s="30">
        <v>476.75</v>
      </c>
      <c r="N24" s="30">
        <v>247.53</v>
      </c>
      <c r="O24" s="30">
        <f t="shared" si="5"/>
        <v>9746.1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85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812.48</v>
      </c>
      <c r="L25" s="30">
        <v>721.18</v>
      </c>
      <c r="M25" s="30">
        <v>408.2</v>
      </c>
      <c r="N25" s="30">
        <v>213.89</v>
      </c>
      <c r="O25" s="30">
        <f t="shared" si="5"/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86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-58482.39</v>
      </c>
      <c r="C29" s="30">
        <f>+C30+C32+C52+C53+C56-C57</f>
        <v>-57209.229999999996</v>
      </c>
      <c r="D29" s="30">
        <f t="shared" si="6"/>
        <v>-46536.25</v>
      </c>
      <c r="E29" s="30">
        <f t="shared" si="6"/>
        <v>-10129.11</v>
      </c>
      <c r="F29" s="30">
        <f t="shared" si="6"/>
        <v>-32358.42</v>
      </c>
      <c r="G29" s="30">
        <f t="shared" si="6"/>
        <v>-46392.240000000005</v>
      </c>
      <c r="H29" s="30">
        <f t="shared" si="6"/>
        <v>-9363.85</v>
      </c>
      <c r="I29" s="30">
        <f t="shared" si="6"/>
        <v>-58998.67</v>
      </c>
      <c r="J29" s="30">
        <f t="shared" si="6"/>
        <v>-40435.86</v>
      </c>
      <c r="K29" s="30">
        <f t="shared" si="6"/>
        <v>-35729.26</v>
      </c>
      <c r="L29" s="30">
        <f t="shared" si="6"/>
        <v>-28839.86</v>
      </c>
      <c r="M29" s="30">
        <f t="shared" si="6"/>
        <v>-16876.25</v>
      </c>
      <c r="N29" s="30">
        <f t="shared" si="6"/>
        <v>-14805</v>
      </c>
      <c r="O29" s="30">
        <f t="shared" si="6"/>
        <v>-456156.38999999996</v>
      </c>
    </row>
    <row r="30" spans="1:15" ht="18.75" customHeight="1">
      <c r="A30" s="26" t="s">
        <v>40</v>
      </c>
      <c r="B30" s="31">
        <f>+B31</f>
        <v>-51326</v>
      </c>
      <c r="C30" s="31">
        <f>+C31</f>
        <v>-52052</v>
      </c>
      <c r="D30" s="31">
        <f aca="true" t="shared" si="7" ref="D30:O30">+D31</f>
        <v>-41610.8</v>
      </c>
      <c r="E30" s="31">
        <f t="shared" si="7"/>
        <v>-8738.4</v>
      </c>
      <c r="F30" s="31">
        <f t="shared" si="7"/>
        <v>-27940</v>
      </c>
      <c r="G30" s="31">
        <f t="shared" si="7"/>
        <v>-40264.4</v>
      </c>
      <c r="H30" s="31">
        <f t="shared" si="7"/>
        <v>-8118</v>
      </c>
      <c r="I30" s="31">
        <f t="shared" si="7"/>
        <v>-54203.6</v>
      </c>
      <c r="J30" s="31">
        <f t="shared" si="7"/>
        <v>-36176.8</v>
      </c>
      <c r="K30" s="31">
        <f t="shared" si="7"/>
        <v>-30166.4</v>
      </c>
      <c r="L30" s="31">
        <f t="shared" si="7"/>
        <v>-23711.6</v>
      </c>
      <c r="M30" s="31">
        <f t="shared" si="7"/>
        <v>-14225.2</v>
      </c>
      <c r="N30" s="31">
        <f t="shared" si="7"/>
        <v>-13428.8</v>
      </c>
      <c r="O30" s="31">
        <f t="shared" si="7"/>
        <v>-401961.99999999994</v>
      </c>
    </row>
    <row r="31" spans="1:26" ht="18.75" customHeight="1">
      <c r="A31" s="27" t="s">
        <v>41</v>
      </c>
      <c r="B31" s="16">
        <f>ROUND((-B9)*$G$3,2)</f>
        <v>-51326</v>
      </c>
      <c r="C31" s="16">
        <f aca="true" t="shared" si="8" ref="C31:N31">ROUND((-C9)*$G$3,2)</f>
        <v>-52052</v>
      </c>
      <c r="D31" s="16">
        <f t="shared" si="8"/>
        <v>-41610.8</v>
      </c>
      <c r="E31" s="16">
        <f t="shared" si="8"/>
        <v>-8738.4</v>
      </c>
      <c r="F31" s="16">
        <f t="shared" si="8"/>
        <v>-27940</v>
      </c>
      <c r="G31" s="16">
        <f t="shared" si="8"/>
        <v>-40264.4</v>
      </c>
      <c r="H31" s="16">
        <f t="shared" si="8"/>
        <v>-8118</v>
      </c>
      <c r="I31" s="16">
        <f t="shared" si="8"/>
        <v>-54203.6</v>
      </c>
      <c r="J31" s="16">
        <f t="shared" si="8"/>
        <v>-36176.8</v>
      </c>
      <c r="K31" s="16">
        <f t="shared" si="8"/>
        <v>-30166.4</v>
      </c>
      <c r="L31" s="16">
        <f t="shared" si="8"/>
        <v>-23711.6</v>
      </c>
      <c r="M31" s="16">
        <f t="shared" si="8"/>
        <v>-14225.2</v>
      </c>
      <c r="N31" s="16">
        <f t="shared" si="8"/>
        <v>-13428.8</v>
      </c>
      <c r="O31" s="32">
        <f aca="true" t="shared" si="9" ref="O31:O57">SUM(B31:N31)</f>
        <v>-401961.99999999994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-7156.39</v>
      </c>
      <c r="C32" s="31">
        <f aca="true" t="shared" si="10" ref="C32:O32">SUM(C33:C41)</f>
        <v>-5157.23</v>
      </c>
      <c r="D32" s="31">
        <f t="shared" si="10"/>
        <v>-4925.45</v>
      </c>
      <c r="E32" s="31">
        <f t="shared" si="10"/>
        <v>-1390.71</v>
      </c>
      <c r="F32" s="31">
        <f t="shared" si="10"/>
        <v>-4418.42</v>
      </c>
      <c r="G32" s="31">
        <f t="shared" si="10"/>
        <v>-6127.84</v>
      </c>
      <c r="H32" s="31">
        <f t="shared" si="10"/>
        <v>-1245.85</v>
      </c>
      <c r="I32" s="31">
        <f t="shared" si="10"/>
        <v>-4795.07</v>
      </c>
      <c r="J32" s="31">
        <f t="shared" si="10"/>
        <v>-4259.06</v>
      </c>
      <c r="K32" s="31">
        <f t="shared" si="10"/>
        <v>-5562.86</v>
      </c>
      <c r="L32" s="31">
        <f t="shared" si="10"/>
        <v>-5128.26</v>
      </c>
      <c r="M32" s="31">
        <f t="shared" si="10"/>
        <v>-2651.05</v>
      </c>
      <c r="N32" s="31">
        <f t="shared" si="10"/>
        <v>-1376.2</v>
      </c>
      <c r="O32" s="31">
        <f t="shared" si="10"/>
        <v>-54194.38999999999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72</v>
      </c>
      <c r="B41" s="33">
        <v>-7156.39</v>
      </c>
      <c r="C41" s="33">
        <v>-5157.23</v>
      </c>
      <c r="D41" s="33">
        <v>-4925.45</v>
      </c>
      <c r="E41" s="33">
        <v>-1390.71</v>
      </c>
      <c r="F41" s="33">
        <v>-4418.42</v>
      </c>
      <c r="G41" s="33">
        <v>-6127.84</v>
      </c>
      <c r="H41" s="33">
        <v>-1245.85</v>
      </c>
      <c r="I41" s="33">
        <v>-4795.07</v>
      </c>
      <c r="J41" s="33">
        <v>-4259.06</v>
      </c>
      <c r="K41" s="33">
        <v>-5562.86</v>
      </c>
      <c r="L41" s="33">
        <v>-5128.26</v>
      </c>
      <c r="M41" s="33">
        <v>-2651.05</v>
      </c>
      <c r="N41" s="33">
        <v>-1376.2</v>
      </c>
      <c r="O41" s="33">
        <f t="shared" si="9"/>
        <v>-54194.38999999999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78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79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>+B18+B29</f>
        <v>1021203.8099999999</v>
      </c>
      <c r="C55" s="36">
        <f>+C18+C29</f>
        <v>700584.2999999998</v>
      </c>
      <c r="D55" s="36">
        <f>+D18+D29</f>
        <v>685020.8000000002</v>
      </c>
      <c r="E55" s="36">
        <f>+E18+E29</f>
        <v>197677.47999999998</v>
      </c>
      <c r="F55" s="36">
        <f>+F18+F29</f>
        <v>624082.1699999999</v>
      </c>
      <c r="G55" s="36">
        <f>+G18+G29</f>
        <v>867981.97</v>
      </c>
      <c r="H55" s="36">
        <f>+H18+H29</f>
        <v>175830.86</v>
      </c>
      <c r="I55" s="36">
        <f>+I18+I29</f>
        <v>665620.3099999998</v>
      </c>
      <c r="J55" s="36">
        <f>+J18+J29</f>
        <v>591999.27</v>
      </c>
      <c r="K55" s="36">
        <f>+K18+K29</f>
        <v>797179.14</v>
      </c>
      <c r="L55" s="36">
        <f>+L18+L29</f>
        <v>742640.0200000001</v>
      </c>
      <c r="M55" s="36">
        <f>+M18+M29</f>
        <v>389896.4800000001</v>
      </c>
      <c r="N55" s="36">
        <f>+N18+N29</f>
        <v>188793.3</v>
      </c>
      <c r="O55" s="36">
        <f>SUM(B55:N55)</f>
        <v>7648509.910000001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1" ref="B61:O61">SUM(B62:B72)</f>
        <v>1021203.81</v>
      </c>
      <c r="C61" s="51">
        <f t="shared" si="11"/>
        <v>700584.29</v>
      </c>
      <c r="D61" s="51">
        <f t="shared" si="11"/>
        <v>685020.8</v>
      </c>
      <c r="E61" s="51">
        <f t="shared" si="11"/>
        <v>197677.47</v>
      </c>
      <c r="F61" s="51">
        <f t="shared" si="11"/>
        <v>624082.17</v>
      </c>
      <c r="G61" s="51">
        <f t="shared" si="11"/>
        <v>867981.98</v>
      </c>
      <c r="H61" s="51">
        <f t="shared" si="11"/>
        <v>175830.86</v>
      </c>
      <c r="I61" s="51">
        <f t="shared" si="11"/>
        <v>665620.31</v>
      </c>
      <c r="J61" s="51">
        <f t="shared" si="11"/>
        <v>591999.27</v>
      </c>
      <c r="K61" s="51">
        <f t="shared" si="11"/>
        <v>797179.14</v>
      </c>
      <c r="L61" s="51">
        <f t="shared" si="11"/>
        <v>742640.02</v>
      </c>
      <c r="M61" s="51">
        <f t="shared" si="11"/>
        <v>389896.48</v>
      </c>
      <c r="N61" s="51">
        <f t="shared" si="11"/>
        <v>188793.29</v>
      </c>
      <c r="O61" s="36">
        <f t="shared" si="11"/>
        <v>7648509.8900000015</v>
      </c>
      <c r="Q61"/>
    </row>
    <row r="62" spans="1:18" ht="18.75" customHeight="1">
      <c r="A62" s="26" t="s">
        <v>58</v>
      </c>
      <c r="B62" s="51">
        <v>843345.04</v>
      </c>
      <c r="C62" s="51">
        <v>511145.84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1354490.8800000001</v>
      </c>
      <c r="P62"/>
      <c r="Q62"/>
      <c r="R62" s="43"/>
    </row>
    <row r="63" spans="1:16" ht="18.75" customHeight="1">
      <c r="A63" s="26" t="s">
        <v>59</v>
      </c>
      <c r="B63" s="51">
        <v>177858.77</v>
      </c>
      <c r="C63" s="52">
        <v>189438.45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367297.22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52">
        <v>685020.8</v>
      </c>
      <c r="E64" s="52">
        <v>0</v>
      </c>
      <c r="F64" s="52">
        <v>0</v>
      </c>
      <c r="G64" s="52">
        <v>0</v>
      </c>
      <c r="H64" s="52">
        <v>175830.86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860851.66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52">
        <v>197677.47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197677.47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52">
        <v>624082.17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624082.17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867981.98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867981.98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665620.31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665620.31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591999.27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591999.27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797179.14</v>
      </c>
      <c r="L70" s="52">
        <v>742640.02</v>
      </c>
      <c r="M70" s="52">
        <v>0</v>
      </c>
      <c r="N70" s="52">
        <v>0</v>
      </c>
      <c r="O70" s="36">
        <f t="shared" si="12"/>
        <v>1539819.1600000001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389896.48</v>
      </c>
      <c r="N71" s="52">
        <v>0</v>
      </c>
      <c r="O71" s="36">
        <f t="shared" si="12"/>
        <v>389896.48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188793.29</v>
      </c>
      <c r="O72" s="55">
        <f t="shared" si="12"/>
        <v>188793.29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2022-10-20T19:24:52Z</dcterms:modified>
  <cp:category/>
  <cp:version/>
  <cp:contentType/>
  <cp:contentStatus/>
</cp:coreProperties>
</file>