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<sst xmlns="http://schemas.openxmlformats.org/spreadsheetml/2006/main" count="90" uniqueCount="87">
  <si>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</si>
  <si>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</si>
  <si>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</si>
  <si>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</si>
  <si>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</si>
  <si>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</si>
  <si>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</si>
  <si>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</si>
  <si>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</si>
  <si>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</si>
  <si>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</si>
  <si>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</si>
  <si>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</si>
  <si>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</si>
  <si>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</si>
  <si>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</si>
  <si>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</si>
  <si>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</si>
  <si>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</si>
  <si>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</si>
  <si>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</si>
  <si>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</si>
  <si>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</si>
  <si>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</si>
  <si>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</si>
  <si>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</si>
  <si>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</si>
  <si>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</si>
  <si>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</si>
  <si>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</si>
  <si>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</si>
  <si>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</si>
  <si>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</si>
  <si>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</si>
  <si>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</si>
  <si>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</si>
  <si>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</si>
  <si>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</si>
  <si>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</si>
  <si>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</si>
  <si>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</si>
  <si>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</si>
  <si>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</si>
  <si>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</si>
  <si>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</si>
  <si>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</si>
  <si>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</si>
  <si>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</si>
  <si>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</si>
  <si>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</si>
  <si>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</si>
  <si>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</si>
  <si>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</si>
  <si>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</si>
  <si>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</si>
  <si>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</si>
  <si>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</si>
  <si>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</si>
  <si>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</si>
  <si>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</si>
  <si>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</si>
  <si>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</si>
  <si>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</si>
  <si>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</si>
  <si>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</si>
  <si>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</si>
  <si>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</si>
  <si>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</si>
  <si>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</si>
  <si>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</si>
  <si>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4.8. Remuneração pelo Serviço Atende</t>
  </si>
  <si>
    <t>OPERAÇÃO 16/10/22 - VENCIMENTO 21/10/22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</si>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</sst>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140761</v>
      </c>
      <c r="C7" s="9">
        <f t="shared" si="0"/>
        <v>96959</v>
      </c>
      <c r="D7" s="9">
        <f t="shared" si="0"/>
        <v>104130</v>
      </c>
      <c r="E7" s="9">
        <f t="shared" si="0"/>
        <v>22225</v>
      </c>
      <c r="F7" s="9">
        <f t="shared" si="0"/>
        <v>82569</v>
      </c>
      <c r="G7" s="9">
        <f t="shared" si="0"/>
        <v>118527</v>
      </c>
      <c r="H7" s="9">
        <f t="shared" si="0"/>
        <v>15596</v>
      </c>
      <c r="I7" s="9">
        <f t="shared" si="0"/>
        <v>91832</v>
      </c>
      <c r="J7" s="9">
        <f t="shared" si="0"/>
        <v>83772</v>
      </c>
      <c r="K7" s="9">
        <f t="shared" si="0"/>
        <v>132802</v>
      </c>
      <c r="L7" s="9">
        <f t="shared" si="0"/>
        <v>102921</v>
      </c>
      <c r="M7" s="9">
        <f t="shared" si="0"/>
        <v>42153</v>
      </c>
      <c r="N7" s="9">
        <f t="shared" si="0"/>
        <v>23877</v>
      </c>
      <c r="O7" s="9">
        <f t="shared" si="0"/>
        <v>1058124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7514</v>
      </c>
      <c r="C8" s="11">
        <f t="shared" si="1"/>
        <v>7498</v>
      </c>
      <c r="D8" s="11">
        <f t="shared" si="1"/>
        <v>5697</v>
      </c>
      <c r="E8" s="11">
        <f t="shared" si="1"/>
        <v>936</v>
      </c>
      <c r="F8" s="11">
        <f t="shared" si="1"/>
        <v>4387</v>
      </c>
      <c r="G8" s="11">
        <f t="shared" si="1"/>
        <v>5770</v>
      </c>
      <c r="H8" s="11">
        <f t="shared" si="1"/>
        <v>1103</v>
      </c>
      <c r="I8" s="11">
        <f t="shared" si="1"/>
        <v>7162</v>
      </c>
      <c r="J8" s="11">
        <f t="shared" si="1"/>
        <v>5407</v>
      </c>
      <c r="K8" s="11">
        <f t="shared" si="1"/>
        <v>5300</v>
      </c>
      <c r="L8" s="11">
        <f t="shared" si="1"/>
        <v>3968</v>
      </c>
      <c r="M8" s="11">
        <f t="shared" si="1"/>
        <v>1995</v>
      </c>
      <c r="N8" s="11">
        <f t="shared" si="1"/>
        <v>1341</v>
      </c>
      <c r="O8" s="11">
        <f t="shared" si="1"/>
        <v>58078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7514</v>
      </c>
      <c r="C9" s="11">
        <v>7498</v>
      </c>
      <c r="D9" s="11">
        <v>5697</v>
      </c>
      <c r="E9" s="11">
        <v>936</v>
      </c>
      <c r="F9" s="11">
        <v>4387</v>
      </c>
      <c r="G9" s="11">
        <v>5770</v>
      </c>
      <c r="H9" s="11">
        <v>1103</v>
      </c>
      <c r="I9" s="11">
        <v>7162</v>
      </c>
      <c r="J9" s="11">
        <v>5407</v>
      </c>
      <c r="K9" s="11">
        <v>5292</v>
      </c>
      <c r="L9" s="11">
        <v>3967</v>
      </c>
      <c r="M9" s="11">
        <v>1994</v>
      </c>
      <c r="N9" s="11">
        <v>1336</v>
      </c>
      <c r="O9" s="11">
        <f>SUM(B9:N9)</f>
        <v>58063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1</v>
      </c>
      <c r="M10" s="13">
        <v>1</v>
      </c>
      <c r="N10" s="13">
        <v>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133247</v>
      </c>
      <c r="C11" s="13">
        <v>89461</v>
      </c>
      <c r="D11" s="13">
        <v>98433</v>
      </c>
      <c r="E11" s="13">
        <v>21289</v>
      </c>
      <c r="F11" s="13">
        <v>78182</v>
      </c>
      <c r="G11" s="13">
        <v>112757</v>
      </c>
      <c r="H11" s="13">
        <v>14493</v>
      </c>
      <c r="I11" s="13">
        <v>84670</v>
      </c>
      <c r="J11" s="13">
        <v>78365</v>
      </c>
      <c r="K11" s="13">
        <v>127502</v>
      </c>
      <c r="L11" s="13">
        <v>98953</v>
      </c>
      <c r="M11" s="13">
        <v>40158</v>
      </c>
      <c r="N11" s="13">
        <v>22536</v>
      </c>
      <c r="O11" s="11">
        <f>SUM(B11:N11)</f>
        <v>1000046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1.243106520665857</v>
      </c>
      <c r="C16" s="19">
        <v>1.295420593555832</v>
      </c>
      <c r="D16" s="19">
        <v>1.336697430366073</v>
      </c>
      <c r="E16" s="19">
        <v>0.944168318414872</v>
      </c>
      <c r="F16" s="19">
        <v>1.373745343024955</v>
      </c>
      <c r="G16" s="19">
        <v>1.470534932510801</v>
      </c>
      <c r="H16" s="19">
        <v>1.770316878485391</v>
      </c>
      <c r="I16" s="19">
        <v>1.19649115720085</v>
      </c>
      <c r="J16" s="19">
        <v>1.336222806005479</v>
      </c>
      <c r="K16" s="19">
        <v>1.209214917352964</v>
      </c>
      <c r="L16" s="19">
        <v>1.25320015398335</v>
      </c>
      <c r="M16" s="19">
        <v>1.267931556708078</v>
      </c>
      <c r="N16" s="19">
        <v>1.11595955210453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73</v>
      </c>
      <c r="B18" s="24">
        <f aca="true" t="shared" si="2" ref="B18:N18">SUM(B19:B27)</f>
        <v>607233.2399999999</v>
      </c>
      <c r="C18" s="24">
        <f t="shared" si="2"/>
        <v>430322.81</v>
      </c>
      <c r="D18" s="24">
        <f t="shared" si="2"/>
        <v>415938.54000000004</v>
      </c>
      <c r="E18" s="24">
        <f t="shared" si="2"/>
        <v>112785.73000000001</v>
      </c>
      <c r="F18" s="24">
        <f t="shared" si="2"/>
        <v>386605.75</v>
      </c>
      <c r="G18" s="24">
        <f t="shared" si="2"/>
        <v>513554.41</v>
      </c>
      <c r="H18" s="24">
        <f t="shared" si="2"/>
        <v>106289.77999999998</v>
      </c>
      <c r="I18" s="24">
        <f t="shared" si="2"/>
        <v>396941.71</v>
      </c>
      <c r="J18" s="24">
        <f t="shared" si="2"/>
        <v>381846.6699999999</v>
      </c>
      <c r="K18" s="24">
        <f t="shared" si="2"/>
        <v>534534.3099999999</v>
      </c>
      <c r="L18" s="24">
        <f t="shared" si="2"/>
        <v>490170.80000000005</v>
      </c>
      <c r="M18" s="24">
        <f t="shared" si="2"/>
        <v>247094.89</v>
      </c>
      <c r="N18" s="24">
        <f t="shared" si="2"/>
        <v>108402.19</v>
      </c>
      <c r="O18" s="24">
        <f>O19+O20+O21+O22+O23+O24+O25+O27</f>
        <v>4728202.52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413330.6</v>
      </c>
      <c r="C19" s="30">
        <f t="shared" si="3"/>
        <v>294125.13</v>
      </c>
      <c r="D19" s="30">
        <f t="shared" si="3"/>
        <v>277027.45</v>
      </c>
      <c r="E19" s="30">
        <f t="shared" si="3"/>
        <v>101010.4</v>
      </c>
      <c r="F19" s="30">
        <f t="shared" si="3"/>
        <v>254609.77</v>
      </c>
      <c r="G19" s="30">
        <f t="shared" si="3"/>
        <v>300726.7</v>
      </c>
      <c r="H19" s="30">
        <f t="shared" si="3"/>
        <v>53127.77</v>
      </c>
      <c r="I19" s="30">
        <f t="shared" si="3"/>
        <v>276607.17</v>
      </c>
      <c r="J19" s="30">
        <f t="shared" si="3"/>
        <v>253795.65</v>
      </c>
      <c r="K19" s="30">
        <f t="shared" si="3"/>
        <v>380305.09</v>
      </c>
      <c r="L19" s="30">
        <f t="shared" si="3"/>
        <v>335594.5</v>
      </c>
      <c r="M19" s="30">
        <f t="shared" si="3"/>
        <v>158604.88</v>
      </c>
      <c r="N19" s="30">
        <f t="shared" si="3"/>
        <v>81150.76</v>
      </c>
      <c r="O19" s="30">
        <f>SUM(B19:N19)</f>
        <v>3180015.869999999</v>
      </c>
    </row>
    <row r="20" spans="1:23" ht="18.75" customHeight="1">
      <c r="A20" s="26" t="s">
        <v>35</v>
      </c>
      <c r="B20" s="30">
        <f>IF(B16&lt;&gt;0,ROUND((B16-1)*B19,2),0)</f>
        <v>100483.36</v>
      </c>
      <c r="C20" s="30">
        <f aca="true" t="shared" si="4" ref="C20:N20">IF(C16&lt;&gt;0,ROUND((C16-1)*C19,2),0)</f>
        <v>86890.62</v>
      </c>
      <c r="D20" s="30">
        <f t="shared" si="4"/>
        <v>93274.43</v>
      </c>
      <c r="E20" s="30">
        <f t="shared" si="4"/>
        <v>-5639.58</v>
      </c>
      <c r="F20" s="30">
        <f t="shared" si="4"/>
        <v>95159.22</v>
      </c>
      <c r="G20" s="30">
        <f t="shared" si="4"/>
        <v>141502.42</v>
      </c>
      <c r="H20" s="30">
        <f t="shared" si="4"/>
        <v>40925.22</v>
      </c>
      <c r="I20" s="30">
        <f t="shared" si="4"/>
        <v>54350.86</v>
      </c>
      <c r="J20" s="30">
        <f t="shared" si="4"/>
        <v>85331.89</v>
      </c>
      <c r="K20" s="30">
        <f t="shared" si="4"/>
        <v>79565.5</v>
      </c>
      <c r="L20" s="30">
        <f t="shared" si="4"/>
        <v>84972.58</v>
      </c>
      <c r="M20" s="30">
        <f t="shared" si="4"/>
        <v>42495.25</v>
      </c>
      <c r="N20" s="30">
        <f t="shared" si="4"/>
        <v>9410.21</v>
      </c>
      <c r="O20" s="30">
        <f aca="true" t="shared" si="5" ref="O19:O27">SUM(B20:N20)</f>
        <v>908721.9799999999</v>
      </c>
      <c r="W20" s="62"/>
    </row>
    <row r="21" spans="1:15" ht="18.75" customHeight="1">
      <c r="A21" s="26" t="s">
        <v>36</v>
      </c>
      <c r="B21" s="30">
        <v>27502.26</v>
      </c>
      <c r="C21" s="30">
        <v>19857.37</v>
      </c>
      <c r="D21" s="30">
        <v>15748.78</v>
      </c>
      <c r="E21" s="30">
        <v>6263.99</v>
      </c>
      <c r="F21" s="30">
        <v>16206.75</v>
      </c>
      <c r="G21" s="30">
        <v>25479.61</v>
      </c>
      <c r="H21" s="30">
        <v>3653.7</v>
      </c>
      <c r="I21" s="30">
        <v>20724.25</v>
      </c>
      <c r="J21" s="30">
        <v>19011.68</v>
      </c>
      <c r="K21" s="30">
        <v>29671.78</v>
      </c>
      <c r="L21" s="30">
        <v>24939.33</v>
      </c>
      <c r="M21" s="30">
        <v>14254.22</v>
      </c>
      <c r="N21" s="30">
        <v>7097.97</v>
      </c>
      <c r="O21" s="30">
        <f t="shared" si="5"/>
        <v>230411.69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74</v>
      </c>
      <c r="B24" s="30">
        <v>1253.11</v>
      </c>
      <c r="C24" s="30">
        <v>930.06</v>
      </c>
      <c r="D24" s="30">
        <v>880.56</v>
      </c>
      <c r="E24" s="30">
        <v>237.07</v>
      </c>
      <c r="F24" s="30">
        <v>820.64</v>
      </c>
      <c r="G24" s="30">
        <v>1078.56</v>
      </c>
      <c r="H24" s="30">
        <v>224.05</v>
      </c>
      <c r="I24" s="30">
        <v>812.83</v>
      </c>
      <c r="J24" s="30">
        <v>812.83</v>
      </c>
      <c r="K24" s="30">
        <v>1130.66</v>
      </c>
      <c r="L24" s="30">
        <v>1029.06</v>
      </c>
      <c r="M24" s="30">
        <v>500.2</v>
      </c>
      <c r="N24" s="30">
        <v>231.85</v>
      </c>
      <c r="O24" s="30">
        <f t="shared" si="5"/>
        <v>9941.480000000001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75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812.48</v>
      </c>
      <c r="L25" s="30">
        <v>721.18</v>
      </c>
      <c r="M25" s="30">
        <v>408.2</v>
      </c>
      <c r="N25" s="30">
        <v>213.89</v>
      </c>
      <c r="O25" s="30">
        <f t="shared" si="5"/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76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-40029.659999999996</v>
      </c>
      <c r="C29" s="30">
        <f>+C30+C32+C52+C53+C56-C57</f>
        <v>-38162.92</v>
      </c>
      <c r="D29" s="30">
        <f t="shared" si="6"/>
        <v>-29963.27</v>
      </c>
      <c r="E29" s="30">
        <f t="shared" si="6"/>
        <v>-5436.679999999999</v>
      </c>
      <c r="F29" s="30">
        <f t="shared" si="6"/>
        <v>-23866.079999999998</v>
      </c>
      <c r="G29" s="30">
        <f t="shared" si="6"/>
        <v>-31385.46</v>
      </c>
      <c r="H29" s="30">
        <f t="shared" si="6"/>
        <v>-6099.049999999999</v>
      </c>
      <c r="I29" s="30">
        <f t="shared" si="6"/>
        <v>-36032.619999999995</v>
      </c>
      <c r="J29" s="30">
        <f t="shared" si="6"/>
        <v>-28310.62</v>
      </c>
      <c r="K29" s="30">
        <f t="shared" si="6"/>
        <v>-29571.989999999998</v>
      </c>
      <c r="L29" s="30">
        <f t="shared" si="6"/>
        <v>-23177.01</v>
      </c>
      <c r="M29" s="30">
        <f t="shared" si="6"/>
        <v>-11555.03</v>
      </c>
      <c r="N29" s="30">
        <f t="shared" si="6"/>
        <v>-7167.719999999999</v>
      </c>
      <c r="O29" s="30">
        <f t="shared" si="6"/>
        <v>-310758.1099999999</v>
      </c>
    </row>
    <row r="30" spans="1:15" ht="18.75" customHeight="1">
      <c r="A30" s="26" t="s">
        <v>40</v>
      </c>
      <c r="B30" s="31">
        <f>+B31</f>
        <v>-33061.6</v>
      </c>
      <c r="C30" s="31">
        <f>+C31</f>
        <v>-32991.2</v>
      </c>
      <c r="D30" s="31">
        <f aca="true" t="shared" si="7" ref="D30:O30">+D31</f>
        <v>-25066.8</v>
      </c>
      <c r="E30" s="31">
        <f t="shared" si="7"/>
        <v>-4118.4</v>
      </c>
      <c r="F30" s="31">
        <f t="shared" si="7"/>
        <v>-19302.8</v>
      </c>
      <c r="G30" s="31">
        <f t="shared" si="7"/>
        <v>-25388</v>
      </c>
      <c r="H30" s="31">
        <f t="shared" si="7"/>
        <v>-4853.2</v>
      </c>
      <c r="I30" s="31">
        <f t="shared" si="7"/>
        <v>-31512.8</v>
      </c>
      <c r="J30" s="31">
        <f t="shared" si="7"/>
        <v>-23790.8</v>
      </c>
      <c r="K30" s="31">
        <f t="shared" si="7"/>
        <v>-23284.8</v>
      </c>
      <c r="L30" s="31">
        <f t="shared" si="7"/>
        <v>-17454.8</v>
      </c>
      <c r="M30" s="31">
        <f t="shared" si="7"/>
        <v>-8773.6</v>
      </c>
      <c r="N30" s="31">
        <f t="shared" si="7"/>
        <v>-5878.4</v>
      </c>
      <c r="O30" s="31">
        <f t="shared" si="7"/>
        <v>-255477.19999999995</v>
      </c>
    </row>
    <row r="31" spans="1:26" ht="18.75" customHeight="1">
      <c r="A31" s="27" t="s">
        <v>41</v>
      </c>
      <c r="B31" s="16">
        <f>ROUND((-B9)*$G$3,2)</f>
        <v>-33061.6</v>
      </c>
      <c r="C31" s="16">
        <f aca="true" t="shared" si="8" ref="C31:N31">ROUND((-C9)*$G$3,2)</f>
        <v>-32991.2</v>
      </c>
      <c r="D31" s="16">
        <f t="shared" si="8"/>
        <v>-25066.8</v>
      </c>
      <c r="E31" s="16">
        <f t="shared" si="8"/>
        <v>-4118.4</v>
      </c>
      <c r="F31" s="16">
        <f t="shared" si="8"/>
        <v>-19302.8</v>
      </c>
      <c r="G31" s="16">
        <f t="shared" si="8"/>
        <v>-25388</v>
      </c>
      <c r="H31" s="16">
        <f t="shared" si="8"/>
        <v>-4853.2</v>
      </c>
      <c r="I31" s="16">
        <f t="shared" si="8"/>
        <v>-31512.8</v>
      </c>
      <c r="J31" s="16">
        <f t="shared" si="8"/>
        <v>-23790.8</v>
      </c>
      <c r="K31" s="16">
        <f t="shared" si="8"/>
        <v>-23284.8</v>
      </c>
      <c r="L31" s="16">
        <f t="shared" si="8"/>
        <v>-17454.8</v>
      </c>
      <c r="M31" s="16">
        <f t="shared" si="8"/>
        <v>-8773.6</v>
      </c>
      <c r="N31" s="16">
        <f t="shared" si="8"/>
        <v>-5878.4</v>
      </c>
      <c r="O31" s="32">
        <f aca="true" t="shared" si="9" ref="O31:O57">SUM(B31:N31)</f>
        <v>-255477.19999999995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-6968.06</v>
      </c>
      <c r="C32" s="31">
        <f aca="true" t="shared" si="10" ref="C32:O32">SUM(C33:C41)</f>
        <v>-5171.72</v>
      </c>
      <c r="D32" s="31">
        <f t="shared" si="10"/>
        <v>-4896.47</v>
      </c>
      <c r="E32" s="31">
        <f t="shared" si="10"/>
        <v>-1318.28</v>
      </c>
      <c r="F32" s="31">
        <f t="shared" si="10"/>
        <v>-4563.28</v>
      </c>
      <c r="G32" s="31">
        <f t="shared" si="10"/>
        <v>-5997.46</v>
      </c>
      <c r="H32" s="31">
        <f t="shared" si="10"/>
        <v>-1245.85</v>
      </c>
      <c r="I32" s="31">
        <f t="shared" si="10"/>
        <v>-4519.82</v>
      </c>
      <c r="J32" s="31">
        <f t="shared" si="10"/>
        <v>-4519.82</v>
      </c>
      <c r="K32" s="31">
        <f t="shared" si="10"/>
        <v>-6287.19</v>
      </c>
      <c r="L32" s="31">
        <f t="shared" si="10"/>
        <v>-5722.21</v>
      </c>
      <c r="M32" s="31">
        <f t="shared" si="10"/>
        <v>-2781.43</v>
      </c>
      <c r="N32" s="31">
        <f t="shared" si="10"/>
        <v>-1289.32</v>
      </c>
      <c r="O32" s="31">
        <f t="shared" si="10"/>
        <v>-55280.909999999996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-6968.06</v>
      </c>
      <c r="C41" s="33">
        <v>-5171.72</v>
      </c>
      <c r="D41" s="33">
        <v>-4896.47</v>
      </c>
      <c r="E41" s="33">
        <v>-1318.28</v>
      </c>
      <c r="F41" s="33">
        <v>-4563.28</v>
      </c>
      <c r="G41" s="33">
        <v>-5997.46</v>
      </c>
      <c r="H41" s="33">
        <v>-1245.85</v>
      </c>
      <c r="I41" s="33">
        <v>-4519.82</v>
      </c>
      <c r="J41" s="33">
        <v>-4519.82</v>
      </c>
      <c r="K41" s="33">
        <v>-6287.19</v>
      </c>
      <c r="L41" s="33">
        <v>-5722.21</v>
      </c>
      <c r="M41" s="33">
        <v>-2781.43</v>
      </c>
      <c r="N41" s="33">
        <v>-1289.32</v>
      </c>
      <c r="O41" s="33">
        <f t="shared" si="9"/>
        <v>-55280.909999999996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>+B18+B29</f>
        <v>567203.5799999998</v>
      </c>
      <c r="C55" s="36">
        <f>+C18+C29</f>
        <v>392159.89</v>
      </c>
      <c r="D55" s="36">
        <f>+D18+D29</f>
        <v>385975.27</v>
      </c>
      <c r="E55" s="36">
        <f>+E18+E29</f>
        <v>107349.05000000002</v>
      </c>
      <c r="F55" s="36">
        <f>+F18+F29</f>
        <v>362739.67</v>
      </c>
      <c r="G55" s="36">
        <f>+G18+G29</f>
        <v>482168.94999999995</v>
      </c>
      <c r="H55" s="36">
        <f>+H18+H29</f>
        <v>100190.72999999998</v>
      </c>
      <c r="I55" s="36">
        <f>+I18+I29</f>
        <v>360909.09</v>
      </c>
      <c r="J55" s="36">
        <f>+J18+J29</f>
        <v>353536.04999999993</v>
      </c>
      <c r="K55" s="36">
        <f>+K18+K29</f>
        <v>504962.31999999995</v>
      </c>
      <c r="L55" s="36">
        <f>+L18+L29</f>
        <v>466993.79000000004</v>
      </c>
      <c r="M55" s="36">
        <f>+M18+M29</f>
        <v>235539.86000000002</v>
      </c>
      <c r="N55" s="36">
        <f>+N18+N29</f>
        <v>101234.47</v>
      </c>
      <c r="O55" s="36">
        <f>SUM(B55:N55)</f>
        <v>4420962.719999999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1" ref="B61:O61">SUM(B62:B72)</f>
        <v>567203.58</v>
      </c>
      <c r="C61" s="51">
        <f t="shared" si="11"/>
        <v>392159.88</v>
      </c>
      <c r="D61" s="51">
        <f t="shared" si="11"/>
        <v>385975.27</v>
      </c>
      <c r="E61" s="51">
        <f t="shared" si="11"/>
        <v>107349.05</v>
      </c>
      <c r="F61" s="51">
        <f t="shared" si="11"/>
        <v>362739.66</v>
      </c>
      <c r="G61" s="51">
        <f t="shared" si="11"/>
        <v>482168.95</v>
      </c>
      <c r="H61" s="51">
        <f t="shared" si="11"/>
        <v>100190.74</v>
      </c>
      <c r="I61" s="51">
        <f t="shared" si="11"/>
        <v>360909.09</v>
      </c>
      <c r="J61" s="51">
        <f t="shared" si="11"/>
        <v>353536.05</v>
      </c>
      <c r="K61" s="51">
        <f t="shared" si="11"/>
        <v>504962.31</v>
      </c>
      <c r="L61" s="51">
        <f t="shared" si="11"/>
        <v>466993.79</v>
      </c>
      <c r="M61" s="51">
        <f t="shared" si="11"/>
        <v>235539.86</v>
      </c>
      <c r="N61" s="51">
        <f t="shared" si="11"/>
        <v>101234.47</v>
      </c>
      <c r="O61" s="36">
        <f t="shared" si="11"/>
        <v>4420962.699999999</v>
      </c>
      <c r="Q61"/>
    </row>
    <row r="62" spans="1:18" ht="18.75" customHeight="1">
      <c r="A62" s="26" t="s">
        <v>58</v>
      </c>
      <c r="B62" s="51">
        <v>473334.86</v>
      </c>
      <c r="C62" s="51">
        <v>289080.26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762415.12</v>
      </c>
      <c r="P62"/>
      <c r="Q62"/>
      <c r="R62" s="43"/>
    </row>
    <row r="63" spans="1:16" ht="18.75" customHeight="1">
      <c r="A63" s="26" t="s">
        <v>59</v>
      </c>
      <c r="B63" s="51">
        <v>93868.72</v>
      </c>
      <c r="C63" s="52">
        <v>103079.62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196948.34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52">
        <v>385975.27</v>
      </c>
      <c r="E64" s="52">
        <v>0</v>
      </c>
      <c r="F64" s="52">
        <v>0</v>
      </c>
      <c r="G64" s="52">
        <v>0</v>
      </c>
      <c r="H64" s="52">
        <v>100190.74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486166.01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52">
        <v>107349.05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107349.05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52">
        <v>362739.66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362739.66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482168.95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482168.95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360909.09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360909.09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353536.05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353536.05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504962.31</v>
      </c>
      <c r="L70" s="52">
        <v>466993.79</v>
      </c>
      <c r="M70" s="52">
        <v>0</v>
      </c>
      <c r="N70" s="52">
        <v>0</v>
      </c>
      <c r="O70" s="36">
        <f t="shared" si="12"/>
        <v>971956.1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235539.86</v>
      </c>
      <c r="N71" s="52">
        <v>0</v>
      </c>
      <c r="O71" s="36">
        <f t="shared" si="12"/>
        <v>235539.86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101234.47</v>
      </c>
      <c r="O72" s="55">
        <f t="shared" si="12"/>
        <v>101234.47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2022-10-20T19:30:51Z</dcterms:modified>
  <cp:category/>
  <cp:version/>
  <cp:contentType/>
  <cp:contentStatus/>
</cp:coreProperties>
</file>