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<sst xmlns="http://schemas.openxmlformats.org/spreadsheetml/2006/main" count="86" uniqueCount="85">
  <si>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</si>
  <si>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</si>
  <si>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</si>
  <si>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</si>
  <si>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</si>
  <si>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</si>
  <si>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</si>
  <si>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</si>
  <si>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</si>
  <si>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</si>
  <si>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</si>
  <si>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</si>
  <si>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</si>
  <si>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</si>
  <si>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</si>
  <si>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</si>
  <si>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</si>
  <si>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</si>
  <si>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</si>
  <si>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</si>
  <si>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</si>
  <si>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</si>
  <si>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</si>
  <si>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</si>
  <si>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</si>
  <si>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</si>
  <si>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</si>
  <si>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</si>
  <si>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</si>
  <si>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</si>
  <si>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</si>
  <si>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</si>
  <si>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</si>
  <si>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</si>
  <si>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</si>
  <si>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</si>
  <si>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</si>
  <si>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</si>
  <si>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</si>
  <si>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</si>
  <si>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</si>
  <si>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</si>
  <si>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</si>
  <si>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</si>
  <si>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</si>
  <si>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</si>
  <si>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</si>
  <si>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</si>
  <si>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</si>
  <si>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</si>
  <si>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</si>
  <si>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</si>
  <si>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</si>
  <si>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</si>
  <si>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</si>
  <si>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</si>
  <si>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</si>
  <si>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</si>
  <si>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</si>
  <si>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</si>
  <si>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</si>
  <si>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</si>
  <si>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</si>
  <si>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</si>
  <si>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</si>
  <si>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</si>
  <si>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</si>
  <si>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</si>
  <si>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</si>
  <si>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</si>
  <si>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</si>
  <si>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</si>
  <si>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</si>
  <si>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</si>
  <si>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</si>
  <si>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</si>
  <si>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</si>
  <si>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</si>
  <si>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</si>
  <si>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</si>
  <si>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</si>
  <si>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</si>
  <si>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</si>
  <si>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</si>
  <si>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02/05/23 - VENCIMENTO 09/05/23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</si>
</sst>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92187</v>
      </c>
      <c r="C7" s="10">
        <f aca="true" t="shared" si="0" ref="C7:K7">C8+C11</f>
        <v>111367</v>
      </c>
      <c r="D7" s="10">
        <f t="shared" si="0"/>
        <v>328652</v>
      </c>
      <c r="E7" s="10">
        <f t="shared" si="0"/>
        <v>257070</v>
      </c>
      <c r="F7" s="10">
        <f t="shared" si="0"/>
        <v>274707</v>
      </c>
      <c r="G7" s="10">
        <f t="shared" si="0"/>
        <v>155868</v>
      </c>
      <c r="H7" s="10">
        <f t="shared" si="0"/>
        <v>85978</v>
      </c>
      <c r="I7" s="10">
        <f t="shared" si="0"/>
        <v>123148</v>
      </c>
      <c r="J7" s="10">
        <f t="shared" si="0"/>
        <v>129430</v>
      </c>
      <c r="K7" s="10">
        <f t="shared" si="0"/>
        <v>225857</v>
      </c>
      <c r="L7" s="10">
        <f aca="true" t="shared" si="1" ref="L7:L13">SUM(B7:K7)</f>
        <v>1784264</v>
      </c>
      <c r="M7" s="11"/>
    </row>
    <row r="8" spans="1:13" ht="17.25" customHeight="1">
      <c r="A8" s="12" t="s">
        <v>82</v>
      </c>
      <c r="B8" s="13">
        <f>B9+B10</f>
        <v>5387</v>
      </c>
      <c r="C8" s="13">
        <f aca="true" t="shared" si="2" ref="C8:K8">C9+C10</f>
        <v>6163</v>
      </c>
      <c r="D8" s="13">
        <f t="shared" si="2"/>
        <v>18925</v>
      </c>
      <c r="E8" s="13">
        <f t="shared" si="2"/>
        <v>13018</v>
      </c>
      <c r="F8" s="13">
        <f t="shared" si="2"/>
        <v>12606</v>
      </c>
      <c r="G8" s="13">
        <f t="shared" si="2"/>
        <v>9583</v>
      </c>
      <c r="H8" s="13">
        <f t="shared" si="2"/>
        <v>4477</v>
      </c>
      <c r="I8" s="13">
        <f t="shared" si="2"/>
        <v>5310</v>
      </c>
      <c r="J8" s="13">
        <f t="shared" si="2"/>
        <v>7046</v>
      </c>
      <c r="K8" s="13">
        <f t="shared" si="2"/>
        <v>11673</v>
      </c>
      <c r="L8" s="13">
        <f t="shared" si="1"/>
        <v>94188</v>
      </c>
      <c r="M8"/>
    </row>
    <row r="9" spans="1:13" ht="17.25" customHeight="1">
      <c r="A9" s="14" t="s">
        <v>18</v>
      </c>
      <c r="B9" s="15">
        <v>5384</v>
      </c>
      <c r="C9" s="15">
        <v>6163</v>
      </c>
      <c r="D9" s="15">
        <v>18925</v>
      </c>
      <c r="E9" s="15">
        <v>13018</v>
      </c>
      <c r="F9" s="15">
        <v>12606</v>
      </c>
      <c r="G9" s="15">
        <v>9583</v>
      </c>
      <c r="H9" s="15">
        <v>4399</v>
      </c>
      <c r="I9" s="15">
        <v>5310</v>
      </c>
      <c r="J9" s="15">
        <v>7046</v>
      </c>
      <c r="K9" s="15">
        <v>11673</v>
      </c>
      <c r="L9" s="13">
        <f t="shared" si="1"/>
        <v>94107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78</v>
      </c>
      <c r="I10" s="15">
        <v>0</v>
      </c>
      <c r="J10" s="15">
        <v>0</v>
      </c>
      <c r="K10" s="15">
        <v>0</v>
      </c>
      <c r="L10" s="13">
        <f t="shared" si="1"/>
        <v>81</v>
      </c>
      <c r="M10"/>
    </row>
    <row r="11" spans="1:13" ht="17.25" customHeight="1">
      <c r="A11" s="12" t="s">
        <v>71</v>
      </c>
      <c r="B11" s="15">
        <v>86800</v>
      </c>
      <c r="C11" s="15">
        <v>105204</v>
      </c>
      <c r="D11" s="15">
        <v>309727</v>
      </c>
      <c r="E11" s="15">
        <v>244052</v>
      </c>
      <c r="F11" s="15">
        <v>262101</v>
      </c>
      <c r="G11" s="15">
        <v>146285</v>
      </c>
      <c r="H11" s="15">
        <v>81501</v>
      </c>
      <c r="I11" s="15">
        <v>117838</v>
      </c>
      <c r="J11" s="15">
        <v>122384</v>
      </c>
      <c r="K11" s="15">
        <v>214184</v>
      </c>
      <c r="L11" s="13">
        <f t="shared" si="1"/>
        <v>1690076</v>
      </c>
      <c r="M11" s="60"/>
    </row>
    <row r="12" spans="1:13" ht="17.25" customHeight="1">
      <c r="A12" s="14" t="s">
        <v>83</v>
      </c>
      <c r="B12" s="15">
        <v>9731</v>
      </c>
      <c r="C12" s="15">
        <v>7624</v>
      </c>
      <c r="D12" s="15">
        <v>26892</v>
      </c>
      <c r="E12" s="15">
        <v>23818</v>
      </c>
      <c r="F12" s="15">
        <v>21713</v>
      </c>
      <c r="G12" s="15">
        <v>13234</v>
      </c>
      <c r="H12" s="15">
        <v>7206</v>
      </c>
      <c r="I12" s="15">
        <v>6752</v>
      </c>
      <c r="J12" s="15">
        <v>8248</v>
      </c>
      <c r="K12" s="15">
        <v>13450</v>
      </c>
      <c r="L12" s="13">
        <f t="shared" si="1"/>
        <v>138668</v>
      </c>
      <c r="M12" s="60"/>
    </row>
    <row r="13" spans="1:13" ht="17.25" customHeight="1">
      <c r="A13" s="14" t="s">
        <v>72</v>
      </c>
      <c r="B13" s="15">
        <f>+B11-B12</f>
        <v>77069</v>
      </c>
      <c r="C13" s="15">
        <f aca="true" t="shared" si="3" ref="C13:K13">+C11-C12</f>
        <v>97580</v>
      </c>
      <c r="D13" s="15">
        <f t="shared" si="3"/>
        <v>282835</v>
      </c>
      <c r="E13" s="15">
        <f t="shared" si="3"/>
        <v>220234</v>
      </c>
      <c r="F13" s="15">
        <f t="shared" si="3"/>
        <v>240388</v>
      </c>
      <c r="G13" s="15">
        <f t="shared" si="3"/>
        <v>133051</v>
      </c>
      <c r="H13" s="15">
        <f t="shared" si="3"/>
        <v>74295</v>
      </c>
      <c r="I13" s="15">
        <f t="shared" si="3"/>
        <v>111086</v>
      </c>
      <c r="J13" s="15">
        <f t="shared" si="3"/>
        <v>114136</v>
      </c>
      <c r="K13" s="15">
        <f t="shared" si="3"/>
        <v>200734</v>
      </c>
      <c r="L13" s="13">
        <f t="shared" si="1"/>
        <v>1551408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1.230710699782946</v>
      </c>
      <c r="C18" s="22">
        <v>1.170040098420983</v>
      </c>
      <c r="D18" s="22">
        <v>1.04906489657339</v>
      </c>
      <c r="E18" s="22">
        <v>1.097369999828865</v>
      </c>
      <c r="F18" s="22">
        <v>1.196952416910009</v>
      </c>
      <c r="G18" s="22">
        <v>1.16092692683431</v>
      </c>
      <c r="H18" s="22">
        <v>1.095285741904982</v>
      </c>
      <c r="I18" s="22">
        <v>1.154160112826325</v>
      </c>
      <c r="J18" s="22">
        <v>1.238894279438811</v>
      </c>
      <c r="K18" s="22">
        <v>1.098539023468828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821092.8700000001</v>
      </c>
      <c r="C20" s="25">
        <f aca="true" t="shared" si="4" ref="C20:K20">SUM(C21:C28)</f>
        <v>544565.17</v>
      </c>
      <c r="D20" s="25">
        <f t="shared" si="4"/>
        <v>1722290.14</v>
      </c>
      <c r="E20" s="25">
        <f t="shared" si="4"/>
        <v>1418664.49</v>
      </c>
      <c r="F20" s="25">
        <f t="shared" si="4"/>
        <v>1480824.8699999999</v>
      </c>
      <c r="G20" s="25">
        <f t="shared" si="4"/>
        <v>893544.3300000001</v>
      </c>
      <c r="H20" s="25">
        <f t="shared" si="4"/>
        <v>514420.29</v>
      </c>
      <c r="I20" s="25">
        <f t="shared" si="4"/>
        <v>633307.8900000001</v>
      </c>
      <c r="J20" s="25">
        <f t="shared" si="4"/>
        <v>774789.1900000001</v>
      </c>
      <c r="K20" s="25">
        <f t="shared" si="4"/>
        <v>978668.87</v>
      </c>
      <c r="L20" s="25">
        <f>SUM(B20:K20)</f>
        <v>9782168.11</v>
      </c>
      <c r="M20"/>
    </row>
    <row r="21" spans="1:13" ht="17.25" customHeight="1">
      <c r="A21" s="26" t="s">
        <v>22</v>
      </c>
      <c r="B21" s="56">
        <f>ROUND((B15+B16)*B7,2)</f>
        <v>662391.25</v>
      </c>
      <c r="C21" s="56">
        <f aca="true" t="shared" si="5" ref="C21:K21">ROUND((C15+C16)*C7,2)</f>
        <v>450880.44</v>
      </c>
      <c r="D21" s="56">
        <f t="shared" si="5"/>
        <v>1583609.66</v>
      </c>
      <c r="E21" s="56">
        <f t="shared" si="5"/>
        <v>1254732.96</v>
      </c>
      <c r="F21" s="56">
        <f t="shared" si="5"/>
        <v>1184701.41</v>
      </c>
      <c r="G21" s="56">
        <f t="shared" si="5"/>
        <v>739126.06</v>
      </c>
      <c r="H21" s="56">
        <f t="shared" si="5"/>
        <v>449097.49</v>
      </c>
      <c r="I21" s="56">
        <f t="shared" si="5"/>
        <v>533317.04</v>
      </c>
      <c r="J21" s="56">
        <f t="shared" si="5"/>
        <v>603674.46</v>
      </c>
      <c r="K21" s="56">
        <f t="shared" si="5"/>
        <v>860221.56</v>
      </c>
      <c r="L21" s="33">
        <f aca="true" t="shared" si="6" ref="L21:L28">SUM(B21:K21)</f>
        <v>8321752.33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152820.75</v>
      </c>
      <c r="C22" s="33">
        <f t="shared" si="7"/>
        <v>76667.75</v>
      </c>
      <c r="D22" s="33">
        <f t="shared" si="7"/>
        <v>77699.64</v>
      </c>
      <c r="E22" s="33">
        <f t="shared" si="7"/>
        <v>122173.35</v>
      </c>
      <c r="F22" s="33">
        <f t="shared" si="7"/>
        <v>233329.81</v>
      </c>
      <c r="G22" s="33">
        <f t="shared" si="7"/>
        <v>118945.29</v>
      </c>
      <c r="H22" s="33">
        <f t="shared" si="7"/>
        <v>42792.59</v>
      </c>
      <c r="I22" s="33">
        <f t="shared" si="7"/>
        <v>82216.22</v>
      </c>
      <c r="J22" s="33">
        <f t="shared" si="7"/>
        <v>144214.38</v>
      </c>
      <c r="K22" s="33">
        <f t="shared" si="7"/>
        <v>84765.39</v>
      </c>
      <c r="L22" s="33">
        <f t="shared" si="6"/>
        <v>1135625.17</v>
      </c>
      <c r="M22"/>
    </row>
    <row r="23" spans="1:13" ht="17.25" customHeight="1">
      <c r="A23" s="27" t="s">
        <v>24</v>
      </c>
      <c r="B23" s="33">
        <v>3074.1</v>
      </c>
      <c r="C23" s="33">
        <v>14535.24</v>
      </c>
      <c r="D23" s="33">
        <v>55086.42</v>
      </c>
      <c r="E23" s="33">
        <v>36358.88</v>
      </c>
      <c r="F23" s="33">
        <v>59000.89</v>
      </c>
      <c r="G23" s="33">
        <v>34280.48</v>
      </c>
      <c r="H23" s="33">
        <v>20094.44</v>
      </c>
      <c r="I23" s="33">
        <v>15168.04</v>
      </c>
      <c r="J23" s="33">
        <v>22378.93</v>
      </c>
      <c r="K23" s="33">
        <v>28836.55</v>
      </c>
      <c r="L23" s="33">
        <f t="shared" si="6"/>
        <v>288813.97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622.65</v>
      </c>
      <c r="C26" s="33">
        <v>411.62</v>
      </c>
      <c r="D26" s="33">
        <v>1305.21</v>
      </c>
      <c r="E26" s="33">
        <v>1075.95</v>
      </c>
      <c r="F26" s="33">
        <v>1122.85</v>
      </c>
      <c r="G26" s="33">
        <v>677.35</v>
      </c>
      <c r="H26" s="33">
        <v>390.78</v>
      </c>
      <c r="I26" s="33">
        <v>479.36</v>
      </c>
      <c r="J26" s="33">
        <v>586.17</v>
      </c>
      <c r="K26" s="33">
        <v>742.48</v>
      </c>
      <c r="L26" s="33">
        <f t="shared" si="6"/>
        <v>7414.42</v>
      </c>
      <c r="M26" s="60"/>
    </row>
    <row r="27" spans="1:13" ht="17.25" customHeight="1">
      <c r="A27" s="27" t="s">
        <v>75</v>
      </c>
      <c r="B27" s="33">
        <v>314.15</v>
      </c>
      <c r="C27" s="33">
        <v>236.66</v>
      </c>
      <c r="D27" s="33">
        <v>770.79</v>
      </c>
      <c r="E27" s="33">
        <v>589.5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4166.87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-125938.65</v>
      </c>
      <c r="C31" s="33">
        <f t="shared" si="8"/>
        <v>-27117.2</v>
      </c>
      <c r="D31" s="33">
        <f t="shared" si="8"/>
        <v>-83270</v>
      </c>
      <c r="E31" s="33">
        <f t="shared" si="8"/>
        <v>1074802.1500000001</v>
      </c>
      <c r="F31" s="33">
        <f t="shared" si="8"/>
        <v>-55466.4</v>
      </c>
      <c r="G31" s="33">
        <f t="shared" si="8"/>
        <v>-42165.2</v>
      </c>
      <c r="H31" s="33">
        <f t="shared" si="8"/>
        <v>-25667.53</v>
      </c>
      <c r="I31" s="33">
        <f t="shared" si="8"/>
        <v>438463.4</v>
      </c>
      <c r="J31" s="33">
        <f t="shared" si="8"/>
        <v>-31002.4</v>
      </c>
      <c r="K31" s="33">
        <f t="shared" si="8"/>
        <v>-51361.2</v>
      </c>
      <c r="L31" s="33">
        <f aca="true" t="shared" si="9" ref="L31:L38">SUM(B31:K31)</f>
        <v>1071276.9700000004</v>
      </c>
      <c r="M31"/>
    </row>
    <row r="32" spans="1:13" ht="18.75" customHeight="1">
      <c r="A32" s="27" t="s">
        <v>28</v>
      </c>
      <c r="B32" s="33">
        <f>B33+B34+B35+B36</f>
        <v>-23689.6</v>
      </c>
      <c r="C32" s="33">
        <f aca="true" t="shared" si="10" ref="C32:K32">C33+C34+C35+C36</f>
        <v>-27117.2</v>
      </c>
      <c r="D32" s="33">
        <f t="shared" si="10"/>
        <v>-83270</v>
      </c>
      <c r="E32" s="33">
        <f t="shared" si="10"/>
        <v>-57279.2</v>
      </c>
      <c r="F32" s="33">
        <f t="shared" si="10"/>
        <v>-55466.4</v>
      </c>
      <c r="G32" s="33">
        <f t="shared" si="10"/>
        <v>-42165.2</v>
      </c>
      <c r="H32" s="33">
        <f t="shared" si="10"/>
        <v>-19355.6</v>
      </c>
      <c r="I32" s="33">
        <f t="shared" si="10"/>
        <v>-47536.6</v>
      </c>
      <c r="J32" s="33">
        <f t="shared" si="10"/>
        <v>-31002.4</v>
      </c>
      <c r="K32" s="33">
        <f t="shared" si="10"/>
        <v>-51361.2</v>
      </c>
      <c r="L32" s="33">
        <f t="shared" si="9"/>
        <v>-438243.39999999997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-23689.6</v>
      </c>
      <c r="C33" s="33">
        <f t="shared" si="11"/>
        <v>-27117.2</v>
      </c>
      <c r="D33" s="33">
        <f t="shared" si="11"/>
        <v>-83270</v>
      </c>
      <c r="E33" s="33">
        <f t="shared" si="11"/>
        <v>-57279.2</v>
      </c>
      <c r="F33" s="33">
        <f t="shared" si="11"/>
        <v>-55466.4</v>
      </c>
      <c r="G33" s="33">
        <f t="shared" si="11"/>
        <v>-42165.2</v>
      </c>
      <c r="H33" s="33">
        <f t="shared" si="11"/>
        <v>-19355.6</v>
      </c>
      <c r="I33" s="33">
        <f t="shared" si="11"/>
        <v>-23364</v>
      </c>
      <c r="J33" s="33">
        <f t="shared" si="11"/>
        <v>-31002.4</v>
      </c>
      <c r="K33" s="33">
        <f t="shared" si="11"/>
        <v>-51361.2</v>
      </c>
      <c r="L33" s="33">
        <f t="shared" si="9"/>
        <v>-414070.8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-24172.6</v>
      </c>
      <c r="J36" s="17">
        <v>0</v>
      </c>
      <c r="K36" s="17">
        <v>0</v>
      </c>
      <c r="L36" s="33">
        <f t="shared" si="9"/>
        <v>-24172.6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1132081.35</v>
      </c>
      <c r="F37" s="38">
        <f t="shared" si="12"/>
        <v>0</v>
      </c>
      <c r="G37" s="38">
        <f t="shared" si="12"/>
        <v>0</v>
      </c>
      <c r="H37" s="38">
        <f t="shared" si="12"/>
        <v>-6311.93</v>
      </c>
      <c r="I37" s="38">
        <f t="shared" si="12"/>
        <v>486000</v>
      </c>
      <c r="J37" s="38">
        <f t="shared" si="12"/>
        <v>0</v>
      </c>
      <c r="K37" s="38">
        <f t="shared" si="12"/>
        <v>0</v>
      </c>
      <c r="L37" s="33">
        <f t="shared" si="9"/>
        <v>1509520.37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2316600</v>
      </c>
      <c r="F46" s="17">
        <v>0</v>
      </c>
      <c r="G46" s="17">
        <v>0</v>
      </c>
      <c r="H46" s="17">
        <v>0</v>
      </c>
      <c r="I46" s="17">
        <v>1021500</v>
      </c>
      <c r="J46" s="17">
        <v>0</v>
      </c>
      <c r="K46" s="17">
        <v>0</v>
      </c>
      <c r="L46" s="17">
        <f>SUM(B46:K46)</f>
        <v>3338100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695154.2200000001</v>
      </c>
      <c r="C55" s="41">
        <f t="shared" si="16"/>
        <v>517447.97000000003</v>
      </c>
      <c r="D55" s="41">
        <f t="shared" si="16"/>
        <v>1639020.14</v>
      </c>
      <c r="E55" s="41">
        <f t="shared" si="16"/>
        <v>2493466.64</v>
      </c>
      <c r="F55" s="41">
        <f t="shared" si="16"/>
        <v>1425358.47</v>
      </c>
      <c r="G55" s="41">
        <f t="shared" si="16"/>
        <v>851379.1300000001</v>
      </c>
      <c r="H55" s="41">
        <f t="shared" si="16"/>
        <v>488752.76</v>
      </c>
      <c r="I55" s="41">
        <f t="shared" si="16"/>
        <v>1071771.29</v>
      </c>
      <c r="J55" s="41">
        <f t="shared" si="16"/>
        <v>743786.79</v>
      </c>
      <c r="K55" s="41">
        <f t="shared" si="16"/>
        <v>927307.67</v>
      </c>
      <c r="L55" s="42">
        <f t="shared" si="14"/>
        <v>10853445.08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695154.22</v>
      </c>
      <c r="C61" s="41">
        <f aca="true" t="shared" si="18" ref="C61:J61">SUM(C62:C73)</f>
        <v>517447.96</v>
      </c>
      <c r="D61" s="41">
        <f t="shared" si="18"/>
        <v>1639020.1398624359</v>
      </c>
      <c r="E61" s="41">
        <f t="shared" si="18"/>
        <v>2493466.6370246448</v>
      </c>
      <c r="F61" s="41">
        <f t="shared" si="18"/>
        <v>1425358.4625296828</v>
      </c>
      <c r="G61" s="41">
        <f t="shared" si="18"/>
        <v>851379.123752118</v>
      </c>
      <c r="H61" s="41">
        <f t="shared" si="18"/>
        <v>488752.7426615044</v>
      </c>
      <c r="I61" s="41">
        <f>SUM(I62:I78)</f>
        <v>1071771.283089948</v>
      </c>
      <c r="J61" s="41">
        <f t="shared" si="18"/>
        <v>743786.800514384</v>
      </c>
      <c r="K61" s="41">
        <f>SUM(K62:K75)</f>
        <v>927307.6699999999</v>
      </c>
      <c r="L61" s="46">
        <f>SUM(B61:K61)</f>
        <v>10853445.039434716</v>
      </c>
      <c r="M61" s="40"/>
    </row>
    <row r="62" spans="1:13" ht="18.75" customHeight="1">
      <c r="A62" s="47" t="s">
        <v>46</v>
      </c>
      <c r="B62" s="48">
        <v>695154.22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695154.22</v>
      </c>
      <c r="M62"/>
    </row>
    <row r="63" spans="1:13" ht="18.75" customHeight="1">
      <c r="A63" s="47" t="s">
        <v>55</v>
      </c>
      <c r="B63" s="17">
        <v>0</v>
      </c>
      <c r="C63" s="48">
        <v>452301.26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452301.26</v>
      </c>
      <c r="M63"/>
    </row>
    <row r="64" spans="1:13" ht="18.75" customHeight="1">
      <c r="A64" s="47" t="s">
        <v>56</v>
      </c>
      <c r="B64" s="17">
        <v>0</v>
      </c>
      <c r="C64" s="48">
        <v>65146.7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65146.7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1639020.1398624359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1639020.1398624359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2493466.6370246448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2493466.6370246448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1425358.4625296828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1425358.4625296828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851379.123752118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851379.123752118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488752.7426615044</v>
      </c>
      <c r="I69" s="17">
        <v>0</v>
      </c>
      <c r="J69" s="17">
        <v>0</v>
      </c>
      <c r="K69" s="17">
        <v>0</v>
      </c>
      <c r="L69" s="46">
        <f t="shared" si="19"/>
        <v>488752.7426615044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1071771.283089948</v>
      </c>
      <c r="J70" s="17">
        <v>0</v>
      </c>
      <c r="K70" s="17">
        <v>0</v>
      </c>
      <c r="L70" s="46">
        <f t="shared" si="19"/>
        <v>1071771.283089948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743786.800514384</v>
      </c>
      <c r="K71" s="17">
        <v>0</v>
      </c>
      <c r="L71" s="46">
        <f t="shared" si="19"/>
        <v>743786.800514384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541918.6</v>
      </c>
      <c r="L72" s="46">
        <f t="shared" si="19"/>
        <v>541918.6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385389.07</v>
      </c>
      <c r="L73" s="46">
        <f t="shared" si="19"/>
        <v>385389.07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2023-05-08T16:30:42Z</dcterms:modified>
  <cp:category/>
  <cp:version/>
  <cp:contentType/>
  <cp:contentStatus/>
</cp:coreProperties>
</file>