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<sst xmlns="http://schemas.openxmlformats.org/spreadsheetml/2006/main" count="86" uniqueCount="85">
  <si>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</si>
  <si>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</si>
  <si>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</si>
  <si>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</si>
  <si>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</si>
  <si>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</si>
  <si>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</si>
  <si>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</si>
  <si>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</si>
  <si>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</si>
  <si>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</si>
  <si>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</si>
  <si>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</si>
  <si>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</si>
  <si>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</si>
  <si>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</si>
  <si>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</si>
  <si>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</si>
  <si>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</si>
  <si>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</si>
  <si>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</si>
  <si>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</si>
  <si>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</si>
  <si>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</si>
  <si>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</si>
  <si>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</si>
  <si>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</si>
  <si>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</si>
  <si>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</si>
  <si>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</si>
  <si>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</si>
  <si>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</si>
  <si>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</si>
  <si>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</si>
  <si>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</si>
  <si>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</si>
  <si>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</si>
  <si>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</si>
  <si>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</si>
  <si>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</si>
  <si>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</si>
  <si>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</si>
  <si>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</si>
  <si>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</si>
  <si>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</si>
  <si>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</si>
  <si>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</si>
  <si>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</si>
  <si>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</si>
  <si>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</si>
  <si>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</si>
  <si>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</si>
  <si>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</si>
  <si>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</si>
  <si>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</si>
  <si>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</si>
  <si>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</si>
  <si>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</si>
  <si>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</si>
  <si>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</si>
  <si>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</si>
  <si>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</si>
  <si>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</si>
  <si>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</si>
  <si>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</si>
  <si>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</si>
  <si>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</si>
  <si>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</si>
  <si>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</si>
  <si>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</si>
  <si>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</si>
  <si>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</si>
  <si>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</si>
  <si>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</si>
  <si>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</si>
  <si>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</si>
  <si>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</si>
  <si>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</si>
  <si>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</si>
  <si>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</si>
  <si>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</si>
  <si>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</si>
  <si>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</si>
  <si>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</si>
  <si>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07/05/23 - VENCIMENTO 12/05/23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</si>
</sst>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21698</v>
      </c>
      <c r="C7" s="10">
        <f aca="true" t="shared" si="0" ref="C7:K7">C8+C11</f>
        <v>30697</v>
      </c>
      <c r="D7" s="10">
        <f t="shared" si="0"/>
        <v>97718</v>
      </c>
      <c r="E7" s="10">
        <f t="shared" si="0"/>
        <v>84172</v>
      </c>
      <c r="F7" s="10">
        <f t="shared" si="0"/>
        <v>95602</v>
      </c>
      <c r="G7" s="10">
        <f t="shared" si="0"/>
        <v>39793</v>
      </c>
      <c r="H7" s="10">
        <f t="shared" si="0"/>
        <v>25002</v>
      </c>
      <c r="I7" s="10">
        <f t="shared" si="0"/>
        <v>40268</v>
      </c>
      <c r="J7" s="10">
        <f t="shared" si="0"/>
        <v>23775</v>
      </c>
      <c r="K7" s="10">
        <f t="shared" si="0"/>
        <v>73705</v>
      </c>
      <c r="L7" s="10">
        <f aca="true" t="shared" si="1" ref="L7:L13">SUM(B7:K7)</f>
        <v>532430</v>
      </c>
      <c r="M7" s="11"/>
    </row>
    <row r="8" spans="1:13" ht="17.25" customHeight="1">
      <c r="A8" s="12" t="s">
        <v>82</v>
      </c>
      <c r="B8" s="13">
        <f>B9+B10</f>
        <v>1790</v>
      </c>
      <c r="C8" s="13">
        <f aca="true" t="shared" si="2" ref="C8:K8">C9+C10</f>
        <v>2220</v>
      </c>
      <c r="D8" s="13">
        <f t="shared" si="2"/>
        <v>7950</v>
      </c>
      <c r="E8" s="13">
        <f t="shared" si="2"/>
        <v>6068</v>
      </c>
      <c r="F8" s="13">
        <f t="shared" si="2"/>
        <v>6561</v>
      </c>
      <c r="G8" s="13">
        <f t="shared" si="2"/>
        <v>3255</v>
      </c>
      <c r="H8" s="13">
        <f t="shared" si="2"/>
        <v>1838</v>
      </c>
      <c r="I8" s="13">
        <f t="shared" si="2"/>
        <v>2451</v>
      </c>
      <c r="J8" s="13">
        <f t="shared" si="2"/>
        <v>1550</v>
      </c>
      <c r="K8" s="13">
        <f t="shared" si="2"/>
        <v>4588</v>
      </c>
      <c r="L8" s="13">
        <f t="shared" si="1"/>
        <v>38271</v>
      </c>
      <c r="M8"/>
    </row>
    <row r="9" spans="1:13" ht="17.25" customHeight="1">
      <c r="A9" s="14" t="s">
        <v>18</v>
      </c>
      <c r="B9" s="15">
        <v>1790</v>
      </c>
      <c r="C9" s="15">
        <v>2220</v>
      </c>
      <c r="D9" s="15">
        <v>7950</v>
      </c>
      <c r="E9" s="15">
        <v>6068</v>
      </c>
      <c r="F9" s="15">
        <v>6561</v>
      </c>
      <c r="G9" s="15">
        <v>3255</v>
      </c>
      <c r="H9" s="15">
        <v>1807</v>
      </c>
      <c r="I9" s="15">
        <v>2451</v>
      </c>
      <c r="J9" s="15">
        <v>1550</v>
      </c>
      <c r="K9" s="15">
        <v>4588</v>
      </c>
      <c r="L9" s="13">
        <f t="shared" si="1"/>
        <v>38240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71</v>
      </c>
      <c r="B11" s="15">
        <v>19908</v>
      </c>
      <c r="C11" s="15">
        <v>28477</v>
      </c>
      <c r="D11" s="15">
        <v>89768</v>
      </c>
      <c r="E11" s="15">
        <v>78104</v>
      </c>
      <c r="F11" s="15">
        <v>89041</v>
      </c>
      <c r="G11" s="15">
        <v>36538</v>
      </c>
      <c r="H11" s="15">
        <v>23164</v>
      </c>
      <c r="I11" s="15">
        <v>37817</v>
      </c>
      <c r="J11" s="15">
        <v>22225</v>
      </c>
      <c r="K11" s="15">
        <v>69117</v>
      </c>
      <c r="L11" s="13">
        <f t="shared" si="1"/>
        <v>494159</v>
      </c>
      <c r="M11" s="60"/>
    </row>
    <row r="12" spans="1:13" ht="17.25" customHeight="1">
      <c r="A12" s="14" t="s">
        <v>83</v>
      </c>
      <c r="B12" s="15">
        <v>2962</v>
      </c>
      <c r="C12" s="15">
        <v>2859</v>
      </c>
      <c r="D12" s="15">
        <v>9292</v>
      </c>
      <c r="E12" s="15">
        <v>9823</v>
      </c>
      <c r="F12" s="15">
        <v>9355</v>
      </c>
      <c r="G12" s="15">
        <v>4202</v>
      </c>
      <c r="H12" s="15">
        <v>2731</v>
      </c>
      <c r="I12" s="15">
        <v>2389</v>
      </c>
      <c r="J12" s="15">
        <v>1767</v>
      </c>
      <c r="K12" s="15">
        <v>5071</v>
      </c>
      <c r="L12" s="13">
        <f t="shared" si="1"/>
        <v>50451</v>
      </c>
      <c r="M12" s="60"/>
    </row>
    <row r="13" spans="1:13" ht="17.25" customHeight="1">
      <c r="A13" s="14" t="s">
        <v>72</v>
      </c>
      <c r="B13" s="15">
        <f>+B11-B12</f>
        <v>16946</v>
      </c>
      <c r="C13" s="15">
        <f aca="true" t="shared" si="3" ref="C13:K13">+C11-C12</f>
        <v>25618</v>
      </c>
      <c r="D13" s="15">
        <f t="shared" si="3"/>
        <v>80476</v>
      </c>
      <c r="E13" s="15">
        <f t="shared" si="3"/>
        <v>68281</v>
      </c>
      <c r="F13" s="15">
        <f t="shared" si="3"/>
        <v>79686</v>
      </c>
      <c r="G13" s="15">
        <f t="shared" si="3"/>
        <v>32336</v>
      </c>
      <c r="H13" s="15">
        <f t="shared" si="3"/>
        <v>20433</v>
      </c>
      <c r="I13" s="15">
        <f t="shared" si="3"/>
        <v>35428</v>
      </c>
      <c r="J13" s="15">
        <f t="shared" si="3"/>
        <v>20458</v>
      </c>
      <c r="K13" s="15">
        <f t="shared" si="3"/>
        <v>64046</v>
      </c>
      <c r="L13" s="13">
        <f t="shared" si="1"/>
        <v>443708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1.222347000495286</v>
      </c>
      <c r="C18" s="22">
        <v>1.142400936871749</v>
      </c>
      <c r="D18" s="22">
        <v>1.058569890909198</v>
      </c>
      <c r="E18" s="22">
        <v>1.064069070592548</v>
      </c>
      <c r="F18" s="22">
        <v>1.240423350800322</v>
      </c>
      <c r="G18" s="22">
        <v>1.106636052752264</v>
      </c>
      <c r="H18" s="22">
        <v>1.069169437466864</v>
      </c>
      <c r="I18" s="22">
        <v>1.114990267180983</v>
      </c>
      <c r="J18" s="22">
        <v>1.272399570823732</v>
      </c>
      <c r="K18" s="22">
        <v>1.095989612191992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194666.99000000002</v>
      </c>
      <c r="C20" s="25">
        <f aca="true" t="shared" si="4" ref="C20:K20">SUM(C21:C28)</f>
        <v>152565.5</v>
      </c>
      <c r="D20" s="25">
        <f t="shared" si="4"/>
        <v>531786.8500000001</v>
      </c>
      <c r="E20" s="25">
        <f t="shared" si="4"/>
        <v>466991.7899999999</v>
      </c>
      <c r="F20" s="25">
        <f t="shared" si="4"/>
        <v>541756.03</v>
      </c>
      <c r="G20" s="25">
        <f t="shared" si="4"/>
        <v>225804.06999999998</v>
      </c>
      <c r="H20" s="25">
        <f t="shared" si="4"/>
        <v>150626.67</v>
      </c>
      <c r="I20" s="25">
        <f t="shared" si="4"/>
        <v>203345.65</v>
      </c>
      <c r="J20" s="25">
        <f t="shared" si="4"/>
        <v>154015.48</v>
      </c>
      <c r="K20" s="25">
        <f t="shared" si="4"/>
        <v>329924.48</v>
      </c>
      <c r="L20" s="25">
        <f>SUM(B20:K20)</f>
        <v>2951483.51</v>
      </c>
      <c r="M20"/>
    </row>
    <row r="21" spans="1:13" ht="17.25" customHeight="1">
      <c r="A21" s="26" t="s">
        <v>22</v>
      </c>
      <c r="B21" s="56">
        <f>ROUND((B15+B16)*B7,2)</f>
        <v>155906.64</v>
      </c>
      <c r="C21" s="56">
        <f aca="true" t="shared" si="5" ref="C21:K21">ROUND((C15+C16)*C7,2)</f>
        <v>124279.87</v>
      </c>
      <c r="D21" s="56">
        <f t="shared" si="5"/>
        <v>470854.18</v>
      </c>
      <c r="E21" s="56">
        <f t="shared" si="5"/>
        <v>410835.11</v>
      </c>
      <c r="F21" s="56">
        <f t="shared" si="5"/>
        <v>412293.19</v>
      </c>
      <c r="G21" s="56">
        <f t="shared" si="5"/>
        <v>188698.41</v>
      </c>
      <c r="H21" s="56">
        <f t="shared" si="5"/>
        <v>130595.45</v>
      </c>
      <c r="I21" s="56">
        <f t="shared" si="5"/>
        <v>174388.63</v>
      </c>
      <c r="J21" s="56">
        <f t="shared" si="5"/>
        <v>110888.98</v>
      </c>
      <c r="K21" s="56">
        <f t="shared" si="5"/>
        <v>280720.23</v>
      </c>
      <c r="L21" s="33">
        <f aca="true" t="shared" si="6" ref="L21:L28">SUM(B21:K21)</f>
        <v>2459460.6899999995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34665.37</v>
      </c>
      <c r="C22" s="33">
        <f t="shared" si="7"/>
        <v>17697.57</v>
      </c>
      <c r="D22" s="33">
        <f t="shared" si="7"/>
        <v>27577.88</v>
      </c>
      <c r="E22" s="33">
        <f t="shared" si="7"/>
        <v>26321.82</v>
      </c>
      <c r="F22" s="33">
        <f t="shared" si="7"/>
        <v>99124.91</v>
      </c>
      <c r="G22" s="33">
        <f t="shared" si="7"/>
        <v>20122.05</v>
      </c>
      <c r="H22" s="33">
        <f t="shared" si="7"/>
        <v>9033.21</v>
      </c>
      <c r="I22" s="33">
        <f t="shared" si="7"/>
        <v>20053</v>
      </c>
      <c r="J22" s="33">
        <f t="shared" si="7"/>
        <v>30206.11</v>
      </c>
      <c r="K22" s="33">
        <f t="shared" si="7"/>
        <v>26946.23</v>
      </c>
      <c r="L22" s="33">
        <f t="shared" si="6"/>
        <v>311748.14999999997</v>
      </c>
      <c r="M22"/>
    </row>
    <row r="23" spans="1:13" ht="17.25" customHeight="1">
      <c r="A23" s="27" t="s">
        <v>24</v>
      </c>
      <c r="B23" s="33">
        <v>1460.16</v>
      </c>
      <c r="C23" s="33">
        <v>8163.63</v>
      </c>
      <c r="D23" s="33">
        <v>27533.31</v>
      </c>
      <c r="E23" s="33">
        <v>24430.35</v>
      </c>
      <c r="F23" s="33">
        <v>26412.31</v>
      </c>
      <c r="G23" s="33">
        <v>15944.81</v>
      </c>
      <c r="H23" s="33">
        <v>8603.92</v>
      </c>
      <c r="I23" s="33">
        <v>6305.24</v>
      </c>
      <c r="J23" s="33">
        <v>8628.23</v>
      </c>
      <c r="K23" s="33">
        <v>17389.2</v>
      </c>
      <c r="L23" s="33">
        <f t="shared" si="6"/>
        <v>144871.16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450.7</v>
      </c>
      <c r="C26" s="33">
        <v>354.31</v>
      </c>
      <c r="D26" s="33">
        <v>1232.26</v>
      </c>
      <c r="E26" s="33">
        <v>1081.16</v>
      </c>
      <c r="F26" s="33">
        <v>1255.71</v>
      </c>
      <c r="G26" s="33">
        <v>523.65</v>
      </c>
      <c r="H26" s="33">
        <v>349.1</v>
      </c>
      <c r="I26" s="33">
        <v>471.54</v>
      </c>
      <c r="J26" s="33">
        <v>356.91</v>
      </c>
      <c r="K26" s="33">
        <v>765.93</v>
      </c>
      <c r="L26" s="33">
        <f t="shared" si="6"/>
        <v>6841.27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4166.89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-110125.05</v>
      </c>
      <c r="C31" s="33">
        <f t="shared" si="8"/>
        <v>-9768</v>
      </c>
      <c r="D31" s="33">
        <f t="shared" si="8"/>
        <v>-34980</v>
      </c>
      <c r="E31" s="33">
        <f t="shared" si="8"/>
        <v>-413817.85000000003</v>
      </c>
      <c r="F31" s="33">
        <f t="shared" si="8"/>
        <v>-28868.4</v>
      </c>
      <c r="G31" s="33">
        <f t="shared" si="8"/>
        <v>-14322</v>
      </c>
      <c r="H31" s="33">
        <f t="shared" si="8"/>
        <v>-14262.73</v>
      </c>
      <c r="I31" s="33">
        <f t="shared" si="8"/>
        <v>-181784.4</v>
      </c>
      <c r="J31" s="33">
        <f t="shared" si="8"/>
        <v>-6820</v>
      </c>
      <c r="K31" s="33">
        <f t="shared" si="8"/>
        <v>-20187.2</v>
      </c>
      <c r="L31" s="33">
        <f aca="true" t="shared" si="9" ref="L31:L38">SUM(B31:K31)</f>
        <v>-834935.63</v>
      </c>
      <c r="M31"/>
    </row>
    <row r="32" spans="1:13" ht="18.75" customHeight="1">
      <c r="A32" s="27" t="s">
        <v>28</v>
      </c>
      <c r="B32" s="33">
        <f>B33+B34+B35+B36</f>
        <v>-7876</v>
      </c>
      <c r="C32" s="33">
        <f aca="true" t="shared" si="10" ref="C32:K32">C33+C34+C35+C36</f>
        <v>-9768</v>
      </c>
      <c r="D32" s="33">
        <f t="shared" si="10"/>
        <v>-34980</v>
      </c>
      <c r="E32" s="33">
        <f t="shared" si="10"/>
        <v>-26699.2</v>
      </c>
      <c r="F32" s="33">
        <f t="shared" si="10"/>
        <v>-28868.4</v>
      </c>
      <c r="G32" s="33">
        <f t="shared" si="10"/>
        <v>-14322</v>
      </c>
      <c r="H32" s="33">
        <f t="shared" si="10"/>
        <v>-7950.8</v>
      </c>
      <c r="I32" s="33">
        <f t="shared" si="10"/>
        <v>-10784.4</v>
      </c>
      <c r="J32" s="33">
        <f t="shared" si="10"/>
        <v>-6820</v>
      </c>
      <c r="K32" s="33">
        <f t="shared" si="10"/>
        <v>-20187.2</v>
      </c>
      <c r="L32" s="33">
        <f t="shared" si="9"/>
        <v>-168256.00000000003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-7876</v>
      </c>
      <c r="C33" s="33">
        <f t="shared" si="11"/>
        <v>-9768</v>
      </c>
      <c r="D33" s="33">
        <f t="shared" si="11"/>
        <v>-34980</v>
      </c>
      <c r="E33" s="33">
        <f t="shared" si="11"/>
        <v>-26699.2</v>
      </c>
      <c r="F33" s="33">
        <f t="shared" si="11"/>
        <v>-28868.4</v>
      </c>
      <c r="G33" s="33">
        <f t="shared" si="11"/>
        <v>-14322</v>
      </c>
      <c r="H33" s="33">
        <f t="shared" si="11"/>
        <v>-7950.8</v>
      </c>
      <c r="I33" s="33">
        <f t="shared" si="11"/>
        <v>-10784.4</v>
      </c>
      <c r="J33" s="33">
        <f t="shared" si="11"/>
        <v>-6820</v>
      </c>
      <c r="K33" s="33">
        <f t="shared" si="11"/>
        <v>-20187.2</v>
      </c>
      <c r="L33" s="33">
        <f t="shared" si="9"/>
        <v>-168256.00000000003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-666679.63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84541.94000000002</v>
      </c>
      <c r="C55" s="41">
        <f t="shared" si="16"/>
        <v>142797.5</v>
      </c>
      <c r="D55" s="41">
        <f t="shared" si="16"/>
        <v>496806.8500000001</v>
      </c>
      <c r="E55" s="41">
        <f t="shared" si="16"/>
        <v>53173.939999999886</v>
      </c>
      <c r="F55" s="41">
        <f t="shared" si="16"/>
        <v>512887.63</v>
      </c>
      <c r="G55" s="41">
        <f t="shared" si="16"/>
        <v>211482.06999999998</v>
      </c>
      <c r="H55" s="41">
        <f t="shared" si="16"/>
        <v>136363.94</v>
      </c>
      <c r="I55" s="41">
        <f t="shared" si="16"/>
        <v>21561.25</v>
      </c>
      <c r="J55" s="41">
        <f t="shared" si="16"/>
        <v>147195.48</v>
      </c>
      <c r="K55" s="41">
        <f t="shared" si="16"/>
        <v>309737.27999999997</v>
      </c>
      <c r="L55" s="42">
        <f t="shared" si="14"/>
        <v>2116547.88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84541.95</v>
      </c>
      <c r="C61" s="41">
        <f aca="true" t="shared" si="18" ref="C61:J61">SUM(C62:C73)</f>
        <v>142797.5</v>
      </c>
      <c r="D61" s="41">
        <f t="shared" si="18"/>
        <v>496806.84629621136</v>
      </c>
      <c r="E61" s="41">
        <f t="shared" si="18"/>
        <v>53173.958121988224</v>
      </c>
      <c r="F61" s="41">
        <f t="shared" si="18"/>
        <v>512887.616777307</v>
      </c>
      <c r="G61" s="41">
        <f t="shared" si="18"/>
        <v>211482.07660633887</v>
      </c>
      <c r="H61" s="41">
        <f t="shared" si="18"/>
        <v>136363.9392386061</v>
      </c>
      <c r="I61" s="41">
        <f>SUM(I62:I78)</f>
        <v>21561.23675860549</v>
      </c>
      <c r="J61" s="41">
        <f t="shared" si="18"/>
        <v>147195.4666035037</v>
      </c>
      <c r="K61" s="41">
        <f>SUM(K62:K75)</f>
        <v>309737.28</v>
      </c>
      <c r="L61" s="46">
        <f>SUM(B61:K61)</f>
        <v>2116547.870402561</v>
      </c>
      <c r="M61" s="40"/>
    </row>
    <row r="62" spans="1:13" ht="18.75" customHeight="1">
      <c r="A62" s="47" t="s">
        <v>46</v>
      </c>
      <c r="B62" s="48">
        <v>84541.95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84541.95</v>
      </c>
      <c r="M62"/>
    </row>
    <row r="63" spans="1:13" ht="18.75" customHeight="1">
      <c r="A63" s="47" t="s">
        <v>55</v>
      </c>
      <c r="B63" s="17">
        <v>0</v>
      </c>
      <c r="C63" s="48">
        <v>124705.06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124705.06</v>
      </c>
      <c r="M63"/>
    </row>
    <row r="64" spans="1:13" ht="18.75" customHeight="1">
      <c r="A64" s="47" t="s">
        <v>56</v>
      </c>
      <c r="B64" s="17">
        <v>0</v>
      </c>
      <c r="C64" s="48">
        <v>18092.44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18092.44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496806.84629621136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496806.84629621136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53173.958121988224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53173.958121988224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512887.616777307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512887.616777307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211482.07660633887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211482.07660633887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136363.9392386061</v>
      </c>
      <c r="I69" s="17">
        <v>0</v>
      </c>
      <c r="J69" s="17">
        <v>0</v>
      </c>
      <c r="K69" s="17">
        <v>0</v>
      </c>
      <c r="L69" s="46">
        <f t="shared" si="19"/>
        <v>136363.9392386061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21561.23675860549</v>
      </c>
      <c r="J70" s="17">
        <v>0</v>
      </c>
      <c r="K70" s="17">
        <v>0</v>
      </c>
      <c r="L70" s="46">
        <f t="shared" si="19"/>
        <v>21561.23675860549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147195.4666035037</v>
      </c>
      <c r="K71" s="17">
        <v>0</v>
      </c>
      <c r="L71" s="46">
        <f t="shared" si="19"/>
        <v>147195.4666035037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148240.26</v>
      </c>
      <c r="L72" s="46">
        <f t="shared" si="19"/>
        <v>148240.26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161497.02</v>
      </c>
      <c r="L73" s="46">
        <f t="shared" si="19"/>
        <v>161497.02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2023-05-11T18:24:23Z</dcterms:modified>
  <cp:category/>
  <cp:version/>
  <cp:contentType/>
  <cp:contentStatus/>
</cp:coreProperties>
</file>