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<sst xmlns="http://schemas.openxmlformats.org/spreadsheetml/2006/main" count="86" uniqueCount="85">
  <si>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</si>
  <si>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</si>
  <si>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</si>
  <si>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</si>
  <si>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</si>
  <si>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</si>
  <si>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</si>
  <si>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</si>
  <si>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</si>
  <si>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</si>
  <si>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</si>
  <si>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</si>
  <si>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</si>
  <si>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</si>
  <si>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</si>
  <si>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</si>
  <si>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</si>
  <si>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</si>
  <si>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</si>
  <si>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</si>
  <si>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</si>
  <si>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</si>
  <si>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</si>
  <si>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</si>
  <si>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</si>
  <si>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</si>
  <si>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</si>
  <si>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</si>
  <si>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</si>
  <si>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</si>
  <si>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</si>
  <si>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</si>
  <si>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</si>
  <si>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</si>
  <si>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</si>
  <si>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</si>
  <si>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</si>
  <si>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</si>
  <si>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</si>
  <si>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</si>
  <si>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</si>
  <si>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</si>
  <si>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</si>
  <si>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</si>
  <si>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</si>
  <si>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</si>
  <si>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</si>
  <si>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</si>
  <si>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</si>
  <si>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</si>
  <si>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</si>
  <si>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</si>
  <si>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</si>
  <si>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</si>
  <si>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</si>
  <si>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</si>
  <si>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</si>
  <si>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</si>
  <si>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</si>
  <si>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</si>
  <si>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</si>
  <si>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</si>
  <si>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</si>
  <si>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</si>
  <si>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</si>
  <si>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</si>
  <si>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</si>
  <si>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</si>
  <si>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</si>
  <si>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</si>
  <si>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</si>
  <si>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</si>
  <si>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</si>
  <si>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</si>
  <si>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</si>
  <si>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</si>
  <si>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</si>
  <si>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</si>
  <si>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</si>
  <si>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</si>
  <si>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</si>
  <si>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</si>
  <si>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</si>
  <si>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</si>
  <si>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08/05/23 - VENCIMENTO 15/05/23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</si>
</sst>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91698</v>
      </c>
      <c r="C7" s="10">
        <f aca="true" t="shared" si="0" ref="C7:K7">C8+C11</f>
        <v>111208</v>
      </c>
      <c r="D7" s="10">
        <f t="shared" si="0"/>
        <v>322994</v>
      </c>
      <c r="E7" s="10">
        <f t="shared" si="0"/>
        <v>266913</v>
      </c>
      <c r="F7" s="10">
        <f t="shared" si="0"/>
        <v>275692</v>
      </c>
      <c r="G7" s="10">
        <f t="shared" si="0"/>
        <v>152081</v>
      </c>
      <c r="H7" s="10">
        <f t="shared" si="0"/>
        <v>88194</v>
      </c>
      <c r="I7" s="10">
        <f t="shared" si="0"/>
        <v>119309</v>
      </c>
      <c r="J7" s="10">
        <f t="shared" si="0"/>
        <v>125351</v>
      </c>
      <c r="K7" s="10">
        <f t="shared" si="0"/>
        <v>221203</v>
      </c>
      <c r="L7" s="10">
        <f aca="true" t="shared" si="1" ref="L7:L13">SUM(B7:K7)</f>
        <v>1774643</v>
      </c>
      <c r="M7" s="11"/>
    </row>
    <row r="8" spans="1:13" ht="17.25" customHeight="1">
      <c r="A8" s="12" t="s">
        <v>82</v>
      </c>
      <c r="B8" s="13">
        <f>B9+B10</f>
        <v>5313</v>
      </c>
      <c r="C8" s="13">
        <f aca="true" t="shared" si="2" ref="C8:K8">C9+C10</f>
        <v>6230</v>
      </c>
      <c r="D8" s="13">
        <f t="shared" si="2"/>
        <v>19124</v>
      </c>
      <c r="E8" s="13">
        <f t="shared" si="2"/>
        <v>13671</v>
      </c>
      <c r="F8" s="13">
        <f t="shared" si="2"/>
        <v>12316</v>
      </c>
      <c r="G8" s="13">
        <f t="shared" si="2"/>
        <v>9386</v>
      </c>
      <c r="H8" s="13">
        <f t="shared" si="2"/>
        <v>4604</v>
      </c>
      <c r="I8" s="13">
        <f t="shared" si="2"/>
        <v>4931</v>
      </c>
      <c r="J8" s="13">
        <f t="shared" si="2"/>
        <v>6743</v>
      </c>
      <c r="K8" s="13">
        <f t="shared" si="2"/>
        <v>11661</v>
      </c>
      <c r="L8" s="13">
        <f t="shared" si="1"/>
        <v>93979</v>
      </c>
      <c r="M8"/>
    </row>
    <row r="9" spans="1:13" ht="17.25" customHeight="1">
      <c r="A9" s="14" t="s">
        <v>18</v>
      </c>
      <c r="B9" s="15">
        <v>5309</v>
      </c>
      <c r="C9" s="15">
        <v>6230</v>
      </c>
      <c r="D9" s="15">
        <v>19124</v>
      </c>
      <c r="E9" s="15">
        <v>13670</v>
      </c>
      <c r="F9" s="15">
        <v>12316</v>
      </c>
      <c r="G9" s="15">
        <v>9386</v>
      </c>
      <c r="H9" s="15">
        <v>4543</v>
      </c>
      <c r="I9" s="15">
        <v>4931</v>
      </c>
      <c r="J9" s="15">
        <v>6743</v>
      </c>
      <c r="K9" s="15">
        <v>11661</v>
      </c>
      <c r="L9" s="13">
        <f t="shared" si="1"/>
        <v>93913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66</v>
      </c>
      <c r="M10"/>
    </row>
    <row r="11" spans="1:13" ht="17.25" customHeight="1">
      <c r="A11" s="12" t="s">
        <v>71</v>
      </c>
      <c r="B11" s="15">
        <v>86385</v>
      </c>
      <c r="C11" s="15">
        <v>104978</v>
      </c>
      <c r="D11" s="15">
        <v>303870</v>
      </c>
      <c r="E11" s="15">
        <v>253242</v>
      </c>
      <c r="F11" s="15">
        <v>263376</v>
      </c>
      <c r="G11" s="15">
        <v>142695</v>
      </c>
      <c r="H11" s="15">
        <v>83590</v>
      </c>
      <c r="I11" s="15">
        <v>114378</v>
      </c>
      <c r="J11" s="15">
        <v>118608</v>
      </c>
      <c r="K11" s="15">
        <v>209542</v>
      </c>
      <c r="L11" s="13">
        <f t="shared" si="1"/>
        <v>1680664</v>
      </c>
      <c r="M11" s="60"/>
    </row>
    <row r="12" spans="1:13" ht="17.25" customHeight="1">
      <c r="A12" s="14" t="s">
        <v>83</v>
      </c>
      <c r="B12" s="15">
        <v>10369</v>
      </c>
      <c r="C12" s="15">
        <v>8176</v>
      </c>
      <c r="D12" s="15">
        <v>27204</v>
      </c>
      <c r="E12" s="15">
        <v>25637</v>
      </c>
      <c r="F12" s="15">
        <v>22741</v>
      </c>
      <c r="G12" s="15">
        <v>13531</v>
      </c>
      <c r="H12" s="15">
        <v>7643</v>
      </c>
      <c r="I12" s="15">
        <v>6786</v>
      </c>
      <c r="J12" s="15">
        <v>8339</v>
      </c>
      <c r="K12" s="15">
        <v>14218</v>
      </c>
      <c r="L12" s="13">
        <f t="shared" si="1"/>
        <v>144644</v>
      </c>
      <c r="M12" s="60"/>
    </row>
    <row r="13" spans="1:13" ht="17.25" customHeight="1">
      <c r="A13" s="14" t="s">
        <v>72</v>
      </c>
      <c r="B13" s="15">
        <f>+B11-B12</f>
        <v>76016</v>
      </c>
      <c r="C13" s="15">
        <f aca="true" t="shared" si="3" ref="C13:K13">+C11-C12</f>
        <v>96802</v>
      </c>
      <c r="D13" s="15">
        <f t="shared" si="3"/>
        <v>276666</v>
      </c>
      <c r="E13" s="15">
        <f t="shared" si="3"/>
        <v>227605</v>
      </c>
      <c r="F13" s="15">
        <f t="shared" si="3"/>
        <v>240635</v>
      </c>
      <c r="G13" s="15">
        <f t="shared" si="3"/>
        <v>129164</v>
      </c>
      <c r="H13" s="15">
        <f t="shared" si="3"/>
        <v>75947</v>
      </c>
      <c r="I13" s="15">
        <f t="shared" si="3"/>
        <v>107592</v>
      </c>
      <c r="J13" s="15">
        <f t="shared" si="3"/>
        <v>110269</v>
      </c>
      <c r="K13" s="15">
        <f t="shared" si="3"/>
        <v>195324</v>
      </c>
      <c r="L13" s="13">
        <f t="shared" si="1"/>
        <v>1536020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1.231136229442284</v>
      </c>
      <c r="C18" s="22">
        <v>1.167458959539635</v>
      </c>
      <c r="D18" s="22">
        <v>1.055958418882953</v>
      </c>
      <c r="E18" s="22">
        <v>1.048683116938907</v>
      </c>
      <c r="F18" s="22">
        <v>1.189650488975884</v>
      </c>
      <c r="G18" s="22">
        <v>1.183112102718855</v>
      </c>
      <c r="H18" s="22">
        <v>1.064984454776994</v>
      </c>
      <c r="I18" s="22">
        <v>1.179560771151478</v>
      </c>
      <c r="J18" s="22">
        <v>1.268906128961152</v>
      </c>
      <c r="K18" s="22">
        <v>1.109141657242103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817285.2100000001</v>
      </c>
      <c r="C20" s="25">
        <f aca="true" t="shared" si="4" ref="C20:K20">SUM(C21:C28)</f>
        <v>542055.1300000001</v>
      </c>
      <c r="D20" s="25">
        <f t="shared" si="4"/>
        <v>1705434.7700000003</v>
      </c>
      <c r="E20" s="25">
        <f t="shared" si="4"/>
        <v>1407788.0499999998</v>
      </c>
      <c r="F20" s="25">
        <f t="shared" si="4"/>
        <v>1477527.08</v>
      </c>
      <c r="G20" s="25">
        <f t="shared" si="4"/>
        <v>889259.4099999999</v>
      </c>
      <c r="H20" s="25">
        <f t="shared" si="4"/>
        <v>513430.91</v>
      </c>
      <c r="I20" s="25">
        <f t="shared" si="4"/>
        <v>627400.4600000001</v>
      </c>
      <c r="J20" s="25">
        <f t="shared" si="4"/>
        <v>768732.19</v>
      </c>
      <c r="K20" s="25">
        <f t="shared" si="4"/>
        <v>968360.21</v>
      </c>
      <c r="L20" s="25">
        <f>SUM(B20:K20)</f>
        <v>9717273.420000002</v>
      </c>
      <c r="M20"/>
    </row>
    <row r="21" spans="1:13" ht="17.25" customHeight="1">
      <c r="A21" s="26" t="s">
        <v>22</v>
      </c>
      <c r="B21" s="56">
        <f>ROUND((B15+B16)*B7,2)</f>
        <v>658877.64</v>
      </c>
      <c r="C21" s="56">
        <f aca="true" t="shared" si="5" ref="C21:K21">ROUND((C15+C16)*C7,2)</f>
        <v>450236.71</v>
      </c>
      <c r="D21" s="56">
        <f t="shared" si="5"/>
        <v>1556346.59</v>
      </c>
      <c r="E21" s="56">
        <f t="shared" si="5"/>
        <v>1302775.66</v>
      </c>
      <c r="F21" s="56">
        <f t="shared" si="5"/>
        <v>1188949.32</v>
      </c>
      <c r="G21" s="56">
        <f t="shared" si="5"/>
        <v>721168.1</v>
      </c>
      <c r="H21" s="56">
        <f t="shared" si="5"/>
        <v>460672.54</v>
      </c>
      <c r="I21" s="56">
        <f t="shared" si="5"/>
        <v>516691.49</v>
      </c>
      <c r="J21" s="56">
        <f t="shared" si="5"/>
        <v>584649.6</v>
      </c>
      <c r="K21" s="56">
        <f t="shared" si="5"/>
        <v>842495.87</v>
      </c>
      <c r="L21" s="33">
        <f aca="true" t="shared" si="6" ref="L21:L28">SUM(B21:K21)</f>
        <v>8282863.5200000005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152290.49</v>
      </c>
      <c r="C22" s="33">
        <f t="shared" si="7"/>
        <v>75396.17</v>
      </c>
      <c r="D22" s="33">
        <f t="shared" si="7"/>
        <v>87090.69</v>
      </c>
      <c r="E22" s="33">
        <f t="shared" si="7"/>
        <v>63423.18</v>
      </c>
      <c r="F22" s="33">
        <f t="shared" si="7"/>
        <v>225484.82</v>
      </c>
      <c r="G22" s="33">
        <f t="shared" si="7"/>
        <v>132054.61</v>
      </c>
      <c r="H22" s="33">
        <f t="shared" si="7"/>
        <v>29936.55</v>
      </c>
      <c r="I22" s="33">
        <f t="shared" si="7"/>
        <v>92777.52</v>
      </c>
      <c r="J22" s="33">
        <f t="shared" si="7"/>
        <v>157215.86</v>
      </c>
      <c r="K22" s="33">
        <f t="shared" si="7"/>
        <v>91951.4</v>
      </c>
      <c r="L22" s="33">
        <f t="shared" si="6"/>
        <v>1107621.29</v>
      </c>
      <c r="M22"/>
    </row>
    <row r="23" spans="1:13" ht="17.25" customHeight="1">
      <c r="A23" s="27" t="s">
        <v>24</v>
      </c>
      <c r="B23" s="33">
        <v>3307.71</v>
      </c>
      <c r="C23" s="33">
        <v>13937.9</v>
      </c>
      <c r="D23" s="33">
        <v>56103.06</v>
      </c>
      <c r="E23" s="33">
        <v>36189.91</v>
      </c>
      <c r="F23" s="33">
        <v>59292.37</v>
      </c>
      <c r="G23" s="33">
        <v>34841.59</v>
      </c>
      <c r="H23" s="33">
        <v>20383.44</v>
      </c>
      <c r="I23" s="33">
        <v>15324.85</v>
      </c>
      <c r="J23" s="33">
        <v>22342.7</v>
      </c>
      <c r="K23" s="33">
        <v>29070.17</v>
      </c>
      <c r="L23" s="33">
        <f t="shared" si="6"/>
        <v>290793.7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625.25</v>
      </c>
      <c r="C26" s="33">
        <v>414.23</v>
      </c>
      <c r="D26" s="33">
        <v>1305.21</v>
      </c>
      <c r="E26" s="33">
        <v>1075.95</v>
      </c>
      <c r="F26" s="33">
        <v>1130.66</v>
      </c>
      <c r="G26" s="33">
        <v>679.96</v>
      </c>
      <c r="H26" s="33">
        <v>393.39</v>
      </c>
      <c r="I26" s="33">
        <v>479.36</v>
      </c>
      <c r="J26" s="33">
        <v>588.78</v>
      </c>
      <c r="K26" s="33">
        <v>739.88</v>
      </c>
      <c r="L26" s="33">
        <f t="shared" si="6"/>
        <v>7432.67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4166.89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-125608.65</v>
      </c>
      <c r="C31" s="33">
        <f t="shared" si="8"/>
        <v>-27412</v>
      </c>
      <c r="D31" s="33">
        <f t="shared" si="8"/>
        <v>-84145.6</v>
      </c>
      <c r="E31" s="33">
        <f t="shared" si="8"/>
        <v>-65666.6499999999</v>
      </c>
      <c r="F31" s="33">
        <f t="shared" si="8"/>
        <v>-54190.4</v>
      </c>
      <c r="G31" s="33">
        <f t="shared" si="8"/>
        <v>-41298.4</v>
      </c>
      <c r="H31" s="33">
        <f t="shared" si="8"/>
        <v>-26301.13</v>
      </c>
      <c r="I31" s="33">
        <f t="shared" si="8"/>
        <v>-30554.18</v>
      </c>
      <c r="J31" s="33">
        <f t="shared" si="8"/>
        <v>-29669.2</v>
      </c>
      <c r="K31" s="33">
        <f t="shared" si="8"/>
        <v>-51308.4</v>
      </c>
      <c r="L31" s="33">
        <f aca="true" t="shared" si="9" ref="L31:L38">SUM(B31:K31)</f>
        <v>-536154.61</v>
      </c>
      <c r="M31"/>
    </row>
    <row r="32" spans="1:13" ht="18.75" customHeight="1">
      <c r="A32" s="27" t="s">
        <v>28</v>
      </c>
      <c r="B32" s="33">
        <f>B33+B34+B35+B36</f>
        <v>-23359.6</v>
      </c>
      <c r="C32" s="33">
        <f aca="true" t="shared" si="10" ref="C32:K32">C33+C34+C35+C36</f>
        <v>-27412</v>
      </c>
      <c r="D32" s="33">
        <f t="shared" si="10"/>
        <v>-84145.6</v>
      </c>
      <c r="E32" s="33">
        <f t="shared" si="10"/>
        <v>-60148</v>
      </c>
      <c r="F32" s="33">
        <f t="shared" si="10"/>
        <v>-54190.4</v>
      </c>
      <c r="G32" s="33">
        <f t="shared" si="10"/>
        <v>-41298.4</v>
      </c>
      <c r="H32" s="33">
        <f t="shared" si="10"/>
        <v>-19989.2</v>
      </c>
      <c r="I32" s="33">
        <f t="shared" si="10"/>
        <v>-30554.18</v>
      </c>
      <c r="J32" s="33">
        <f t="shared" si="10"/>
        <v>-29669.2</v>
      </c>
      <c r="K32" s="33">
        <f t="shared" si="10"/>
        <v>-51308.4</v>
      </c>
      <c r="L32" s="33">
        <f t="shared" si="9"/>
        <v>-422074.98000000004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-23359.6</v>
      </c>
      <c r="C33" s="33">
        <f t="shared" si="11"/>
        <v>-27412</v>
      </c>
      <c r="D33" s="33">
        <f t="shared" si="11"/>
        <v>-84145.6</v>
      </c>
      <c r="E33" s="33">
        <f t="shared" si="11"/>
        <v>-60148</v>
      </c>
      <c r="F33" s="33">
        <f t="shared" si="11"/>
        <v>-54190.4</v>
      </c>
      <c r="G33" s="33">
        <f t="shared" si="11"/>
        <v>-41298.4</v>
      </c>
      <c r="H33" s="33">
        <f t="shared" si="11"/>
        <v>-19989.2</v>
      </c>
      <c r="I33" s="33">
        <f t="shared" si="11"/>
        <v>-21696.4</v>
      </c>
      <c r="J33" s="33">
        <f t="shared" si="11"/>
        <v>-29669.2</v>
      </c>
      <c r="K33" s="33">
        <f t="shared" si="11"/>
        <v>-51308.4</v>
      </c>
      <c r="L33" s="33">
        <f t="shared" si="9"/>
        <v>-413217.20000000007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-8857.78</v>
      </c>
      <c r="J36" s="17">
        <v>0</v>
      </c>
      <c r="K36" s="17">
        <v>0</v>
      </c>
      <c r="L36" s="33">
        <f t="shared" si="9"/>
        <v>-8857.78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-114079.62999999992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691676.56</v>
      </c>
      <c r="C55" s="41">
        <f t="shared" si="16"/>
        <v>514643.1300000001</v>
      </c>
      <c r="D55" s="41">
        <f t="shared" si="16"/>
        <v>1621289.1700000002</v>
      </c>
      <c r="E55" s="41">
        <f t="shared" si="16"/>
        <v>1342121.4</v>
      </c>
      <c r="F55" s="41">
        <f t="shared" si="16"/>
        <v>1423336.6800000002</v>
      </c>
      <c r="G55" s="41">
        <f t="shared" si="16"/>
        <v>847961.0099999999</v>
      </c>
      <c r="H55" s="41">
        <f t="shared" si="16"/>
        <v>487129.77999999997</v>
      </c>
      <c r="I55" s="41">
        <f t="shared" si="16"/>
        <v>596846.28</v>
      </c>
      <c r="J55" s="41">
        <f t="shared" si="16"/>
        <v>739062.99</v>
      </c>
      <c r="K55" s="41">
        <f t="shared" si="16"/>
        <v>917051.8099999999</v>
      </c>
      <c r="L55" s="42">
        <f t="shared" si="14"/>
        <v>9181118.81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691676.57</v>
      </c>
      <c r="C61" s="41">
        <f aca="true" t="shared" si="18" ref="C61:J61">SUM(C62:C73)</f>
        <v>514643.13</v>
      </c>
      <c r="D61" s="41">
        <f t="shared" si="18"/>
        <v>1621289.1767447307</v>
      </c>
      <c r="E61" s="41">
        <f t="shared" si="18"/>
        <v>1342121.4022523453</v>
      </c>
      <c r="F61" s="41">
        <f t="shared" si="18"/>
        <v>1423336.6777712712</v>
      </c>
      <c r="G61" s="41">
        <f t="shared" si="18"/>
        <v>847961.0107872499</v>
      </c>
      <c r="H61" s="41">
        <f t="shared" si="18"/>
        <v>487129.7815160708</v>
      </c>
      <c r="I61" s="41">
        <f>SUM(I62:I78)</f>
        <v>596846.279771959</v>
      </c>
      <c r="J61" s="41">
        <f t="shared" si="18"/>
        <v>739062.9949318339</v>
      </c>
      <c r="K61" s="41">
        <f>SUM(K62:K75)</f>
        <v>917051.8</v>
      </c>
      <c r="L61" s="46">
        <f>SUM(B61:K61)</f>
        <v>9181118.823775461</v>
      </c>
      <c r="M61" s="40"/>
    </row>
    <row r="62" spans="1:13" ht="18.75" customHeight="1">
      <c r="A62" s="47" t="s">
        <v>46</v>
      </c>
      <c r="B62" s="48">
        <v>691676.57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691676.57</v>
      </c>
      <c r="M62"/>
    </row>
    <row r="63" spans="1:13" ht="18.75" customHeight="1">
      <c r="A63" s="47" t="s">
        <v>55</v>
      </c>
      <c r="B63" s="17">
        <v>0</v>
      </c>
      <c r="C63" s="48">
        <v>450106.88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450106.88</v>
      </c>
      <c r="M63"/>
    </row>
    <row r="64" spans="1:13" ht="18.75" customHeight="1">
      <c r="A64" s="47" t="s">
        <v>56</v>
      </c>
      <c r="B64" s="17">
        <v>0</v>
      </c>
      <c r="C64" s="48">
        <v>64536.25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64536.25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1621289.1767447307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1621289.1767447307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1342121.4022523453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1342121.4022523453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1423336.6777712712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1423336.6777712712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847961.0107872499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847961.0107872499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487129.7815160708</v>
      </c>
      <c r="I69" s="17">
        <v>0</v>
      </c>
      <c r="J69" s="17">
        <v>0</v>
      </c>
      <c r="K69" s="17">
        <v>0</v>
      </c>
      <c r="L69" s="46">
        <f t="shared" si="19"/>
        <v>487129.7815160708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596846.279771959</v>
      </c>
      <c r="J70" s="17">
        <v>0</v>
      </c>
      <c r="K70" s="17">
        <v>0</v>
      </c>
      <c r="L70" s="46">
        <f t="shared" si="19"/>
        <v>596846.279771959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739062.9949318339</v>
      </c>
      <c r="K71" s="17">
        <v>0</v>
      </c>
      <c r="L71" s="46">
        <f t="shared" si="19"/>
        <v>739062.9949318339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539409.87</v>
      </c>
      <c r="L72" s="46">
        <f t="shared" si="19"/>
        <v>539409.87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377641.93</v>
      </c>
      <c r="L73" s="46">
        <f t="shared" si="19"/>
        <v>377641.93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2023-05-12T16:42:44Z</dcterms:modified>
  <cp:category/>
  <cp:version/>
  <cp:contentType/>
  <cp:contentStatus/>
</cp:coreProperties>
</file>