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<sst xmlns="http://schemas.openxmlformats.org/spreadsheetml/2006/main" count="86" uniqueCount="85">
  <si>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</si>
  <si>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</si>
  <si>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</si>
  <si>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</si>
  <si>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</si>
  <si>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</si>
  <si>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</si>
  <si>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</si>
  <si>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</si>
  <si>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</si>
  <si>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</si>
  <si>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</si>
  <si>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</si>
  <si>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</si>
  <si>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</si>
  <si>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</si>
  <si>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</si>
  <si>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</si>
  <si>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</si>
  <si>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</si>
  <si>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</si>
  <si>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</si>
  <si>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</si>
  <si>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</si>
  <si>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</si>
  <si>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</si>
  <si>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</si>
  <si>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</si>
  <si>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</si>
  <si>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</si>
  <si>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</si>
  <si>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</si>
  <si>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</si>
  <si>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</si>
  <si>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</si>
  <si>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</si>
  <si>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</si>
  <si>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</si>
  <si>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</si>
  <si>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</si>
  <si>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</si>
  <si>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</si>
  <si>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</si>
  <si>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</si>
  <si>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</si>
  <si>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</si>
  <si>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</si>
  <si>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</si>
  <si>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</si>
  <si>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</si>
  <si>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</si>
  <si>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</si>
  <si>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</si>
  <si>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</si>
  <si>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</si>
  <si>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</si>
  <si>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</si>
  <si>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</si>
  <si>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</si>
  <si>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</si>
  <si>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</si>
  <si>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</si>
  <si>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</si>
  <si>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</si>
  <si>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</si>
  <si>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</si>
  <si>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</si>
  <si>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</si>
  <si>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</si>
  <si>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</si>
  <si>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</si>
  <si>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</si>
  <si>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</si>
  <si>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</si>
  <si>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</si>
  <si>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</si>
  <si>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</si>
  <si>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</si>
  <si>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</si>
  <si>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</si>
  <si>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</si>
  <si>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</si>
  <si>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</si>
  <si>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</si>
  <si>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09/05/23 - VENCIMENTO 16/05/23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</si>
</sst>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91290</v>
      </c>
      <c r="C7" s="10">
        <f aca="true" t="shared" si="0" ref="C7:K7">C8+C11</f>
        <v>114605</v>
      </c>
      <c r="D7" s="10">
        <f t="shared" si="0"/>
        <v>335120</v>
      </c>
      <c r="E7" s="10">
        <f t="shared" si="0"/>
        <v>269713</v>
      </c>
      <c r="F7" s="10">
        <f t="shared" si="0"/>
        <v>282767</v>
      </c>
      <c r="G7" s="10">
        <f t="shared" si="0"/>
        <v>158642</v>
      </c>
      <c r="H7" s="10">
        <f t="shared" si="0"/>
        <v>89376</v>
      </c>
      <c r="I7" s="10">
        <f t="shared" si="0"/>
        <v>123172</v>
      </c>
      <c r="J7" s="10">
        <f t="shared" si="0"/>
        <v>131240</v>
      </c>
      <c r="K7" s="10">
        <f t="shared" si="0"/>
        <v>227636</v>
      </c>
      <c r="L7" s="10">
        <f aca="true" t="shared" si="1" ref="L7:L13">SUM(B7:K7)</f>
        <v>1823561</v>
      </c>
      <c r="M7" s="11"/>
    </row>
    <row r="8" spans="1:13" ht="17.25" customHeight="1">
      <c r="A8" s="12" t="s">
        <v>82</v>
      </c>
      <c r="B8" s="13">
        <f>B9+B10</f>
        <v>5003</v>
      </c>
      <c r="C8" s="13">
        <f aca="true" t="shared" si="2" ref="C8:K8">C9+C10</f>
        <v>5838</v>
      </c>
      <c r="D8" s="13">
        <f t="shared" si="2"/>
        <v>18034</v>
      </c>
      <c r="E8" s="13">
        <f t="shared" si="2"/>
        <v>12348</v>
      </c>
      <c r="F8" s="13">
        <f t="shared" si="2"/>
        <v>11457</v>
      </c>
      <c r="G8" s="13">
        <f t="shared" si="2"/>
        <v>9118</v>
      </c>
      <c r="H8" s="13">
        <f t="shared" si="2"/>
        <v>4248</v>
      </c>
      <c r="I8" s="13">
        <f t="shared" si="2"/>
        <v>4915</v>
      </c>
      <c r="J8" s="13">
        <f t="shared" si="2"/>
        <v>6800</v>
      </c>
      <c r="K8" s="13">
        <f t="shared" si="2"/>
        <v>11262</v>
      </c>
      <c r="L8" s="13">
        <f t="shared" si="1"/>
        <v>89023</v>
      </c>
      <c r="M8"/>
    </row>
    <row r="9" spans="1:13" ht="17.25" customHeight="1">
      <c r="A9" s="14" t="s">
        <v>18</v>
      </c>
      <c r="B9" s="15">
        <v>5000</v>
      </c>
      <c r="C9" s="15">
        <v>5838</v>
      </c>
      <c r="D9" s="15">
        <v>18034</v>
      </c>
      <c r="E9" s="15">
        <v>12347</v>
      </c>
      <c r="F9" s="15">
        <v>11457</v>
      </c>
      <c r="G9" s="15">
        <v>9118</v>
      </c>
      <c r="H9" s="15">
        <v>4194</v>
      </c>
      <c r="I9" s="15">
        <v>4915</v>
      </c>
      <c r="J9" s="15">
        <v>6800</v>
      </c>
      <c r="K9" s="15">
        <v>11262</v>
      </c>
      <c r="L9" s="13">
        <f t="shared" si="1"/>
        <v>88965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54</v>
      </c>
      <c r="I10" s="15">
        <v>0</v>
      </c>
      <c r="J10" s="15">
        <v>0</v>
      </c>
      <c r="K10" s="15">
        <v>0</v>
      </c>
      <c r="L10" s="13">
        <f t="shared" si="1"/>
        <v>58</v>
      </c>
      <c r="M10"/>
    </row>
    <row r="11" spans="1:13" ht="17.25" customHeight="1">
      <c r="A11" s="12" t="s">
        <v>71</v>
      </c>
      <c r="B11" s="15">
        <v>86287</v>
      </c>
      <c r="C11" s="15">
        <v>108767</v>
      </c>
      <c r="D11" s="15">
        <v>317086</v>
      </c>
      <c r="E11" s="15">
        <v>257365</v>
      </c>
      <c r="F11" s="15">
        <v>271310</v>
      </c>
      <c r="G11" s="15">
        <v>149524</v>
      </c>
      <c r="H11" s="15">
        <v>85128</v>
      </c>
      <c r="I11" s="15">
        <v>118257</v>
      </c>
      <c r="J11" s="15">
        <v>124440</v>
      </c>
      <c r="K11" s="15">
        <v>216374</v>
      </c>
      <c r="L11" s="13">
        <f t="shared" si="1"/>
        <v>1734538</v>
      </c>
      <c r="M11" s="60"/>
    </row>
    <row r="12" spans="1:13" ht="17.25" customHeight="1">
      <c r="A12" s="14" t="s">
        <v>83</v>
      </c>
      <c r="B12" s="15">
        <v>9582</v>
      </c>
      <c r="C12" s="15">
        <v>8005</v>
      </c>
      <c r="D12" s="15">
        <v>27254</v>
      </c>
      <c r="E12" s="15">
        <v>24485</v>
      </c>
      <c r="F12" s="15">
        <v>22945</v>
      </c>
      <c r="G12" s="15">
        <v>13420</v>
      </c>
      <c r="H12" s="15">
        <v>7330</v>
      </c>
      <c r="I12" s="15">
        <v>6745</v>
      </c>
      <c r="J12" s="15">
        <v>8439</v>
      </c>
      <c r="K12" s="15">
        <v>14003</v>
      </c>
      <c r="L12" s="13">
        <f t="shared" si="1"/>
        <v>142208</v>
      </c>
      <c r="M12" s="60"/>
    </row>
    <row r="13" spans="1:13" ht="17.25" customHeight="1">
      <c r="A13" s="14" t="s">
        <v>72</v>
      </c>
      <c r="B13" s="15">
        <f>+B11-B12</f>
        <v>76705</v>
      </c>
      <c r="C13" s="15">
        <f aca="true" t="shared" si="3" ref="C13:K13">+C11-C12</f>
        <v>100762</v>
      </c>
      <c r="D13" s="15">
        <f t="shared" si="3"/>
        <v>289832</v>
      </c>
      <c r="E13" s="15">
        <f t="shared" si="3"/>
        <v>232880</v>
      </c>
      <c r="F13" s="15">
        <f t="shared" si="3"/>
        <v>248365</v>
      </c>
      <c r="G13" s="15">
        <f t="shared" si="3"/>
        <v>136104</v>
      </c>
      <c r="H13" s="15">
        <f t="shared" si="3"/>
        <v>77798</v>
      </c>
      <c r="I13" s="15">
        <f t="shared" si="3"/>
        <v>111512</v>
      </c>
      <c r="J13" s="15">
        <f t="shared" si="3"/>
        <v>116001</v>
      </c>
      <c r="K13" s="15">
        <f t="shared" si="3"/>
        <v>202371</v>
      </c>
      <c r="L13" s="13">
        <f t="shared" si="1"/>
        <v>1592330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1.236012172623061</v>
      </c>
      <c r="C18" s="22">
        <v>1.13497219174767</v>
      </c>
      <c r="D18" s="22">
        <v>1.028023798292237</v>
      </c>
      <c r="E18" s="22">
        <v>1.037774277056953</v>
      </c>
      <c r="F18" s="22">
        <v>1.162810799413679</v>
      </c>
      <c r="G18" s="22">
        <v>1.138310759472449</v>
      </c>
      <c r="H18" s="22">
        <v>1.052865460485669</v>
      </c>
      <c r="I18" s="22">
        <v>1.146590010583303</v>
      </c>
      <c r="J18" s="22">
        <v>1.218137013208042</v>
      </c>
      <c r="K18" s="22">
        <v>1.084605164806693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816768.2900000002</v>
      </c>
      <c r="C20" s="25">
        <f aca="true" t="shared" si="4" ref="C20:K20">SUM(C21:C28)</f>
        <v>543499.7600000001</v>
      </c>
      <c r="D20" s="25">
        <f t="shared" si="4"/>
        <v>1722246.36</v>
      </c>
      <c r="E20" s="25">
        <f t="shared" si="4"/>
        <v>1407817.5999999999</v>
      </c>
      <c r="F20" s="25">
        <f t="shared" si="4"/>
        <v>1480895.75</v>
      </c>
      <c r="G20" s="25">
        <f t="shared" si="4"/>
        <v>892031.0599999999</v>
      </c>
      <c r="H20" s="25">
        <f t="shared" si="4"/>
        <v>514611.35</v>
      </c>
      <c r="I20" s="25">
        <f t="shared" si="4"/>
        <v>629507.78</v>
      </c>
      <c r="J20" s="25">
        <f t="shared" si="4"/>
        <v>772970.4500000001</v>
      </c>
      <c r="K20" s="25">
        <f t="shared" si="4"/>
        <v>973896.2399999999</v>
      </c>
      <c r="L20" s="25">
        <f>SUM(B20:K20)</f>
        <v>9754244.639999999</v>
      </c>
      <c r="M20"/>
    </row>
    <row r="21" spans="1:13" ht="17.25" customHeight="1">
      <c r="A21" s="26" t="s">
        <v>22</v>
      </c>
      <c r="B21" s="56">
        <f>ROUND((B15+B16)*B7,2)</f>
        <v>655946.04</v>
      </c>
      <c r="C21" s="56">
        <f aca="true" t="shared" si="5" ref="C21:K21">ROUND((C15+C16)*C7,2)</f>
        <v>463989.8</v>
      </c>
      <c r="D21" s="56">
        <f t="shared" si="5"/>
        <v>1614775.72</v>
      </c>
      <c r="E21" s="56">
        <f t="shared" si="5"/>
        <v>1316442.18</v>
      </c>
      <c r="F21" s="56">
        <f t="shared" si="5"/>
        <v>1219460.96</v>
      </c>
      <c r="G21" s="56">
        <f t="shared" si="5"/>
        <v>752280.36</v>
      </c>
      <c r="H21" s="56">
        <f t="shared" si="5"/>
        <v>466846.6</v>
      </c>
      <c r="I21" s="56">
        <f t="shared" si="5"/>
        <v>533420.98</v>
      </c>
      <c r="J21" s="56">
        <f t="shared" si="5"/>
        <v>612116.48</v>
      </c>
      <c r="K21" s="56">
        <f t="shared" si="5"/>
        <v>866997.23</v>
      </c>
      <c r="L21" s="33">
        <f aca="true" t="shared" si="6" ref="L21:L28">SUM(B21:K21)</f>
        <v>8502276.350000001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154811.25</v>
      </c>
      <c r="C22" s="33">
        <f t="shared" si="7"/>
        <v>62625.72</v>
      </c>
      <c r="D22" s="33">
        <f t="shared" si="7"/>
        <v>45252.15</v>
      </c>
      <c r="E22" s="33">
        <f t="shared" si="7"/>
        <v>49727.65</v>
      </c>
      <c r="F22" s="33">
        <f t="shared" si="7"/>
        <v>198541.41</v>
      </c>
      <c r="G22" s="33">
        <f t="shared" si="7"/>
        <v>104048.47</v>
      </c>
      <c r="H22" s="33">
        <f t="shared" si="7"/>
        <v>24680.06</v>
      </c>
      <c r="I22" s="33">
        <f t="shared" si="7"/>
        <v>78194.19</v>
      </c>
      <c r="J22" s="33">
        <f t="shared" si="7"/>
        <v>133525.26</v>
      </c>
      <c r="K22" s="33">
        <f t="shared" si="7"/>
        <v>73352.44</v>
      </c>
      <c r="L22" s="33">
        <f t="shared" si="6"/>
        <v>924758.6000000001</v>
      </c>
      <c r="M22"/>
    </row>
    <row r="23" spans="1:13" ht="17.25" customHeight="1">
      <c r="A23" s="27" t="s">
        <v>24</v>
      </c>
      <c r="B23" s="33">
        <v>3206.84</v>
      </c>
      <c r="C23" s="33">
        <v>14402.5</v>
      </c>
      <c r="D23" s="33">
        <v>56321.45</v>
      </c>
      <c r="E23" s="33">
        <v>36256.28</v>
      </c>
      <c r="F23" s="33">
        <v>59100.62</v>
      </c>
      <c r="G23" s="33">
        <v>34509.73</v>
      </c>
      <c r="H23" s="33">
        <v>20648.92</v>
      </c>
      <c r="I23" s="33">
        <v>15288.62</v>
      </c>
      <c r="J23" s="33">
        <v>22807.29</v>
      </c>
      <c r="K23" s="33">
        <v>28703.8</v>
      </c>
      <c r="L23" s="33">
        <f t="shared" si="6"/>
        <v>291246.05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620.04</v>
      </c>
      <c r="C26" s="33">
        <v>411.62</v>
      </c>
      <c r="D26" s="33">
        <v>1307.82</v>
      </c>
      <c r="E26" s="33">
        <v>1068.14</v>
      </c>
      <c r="F26" s="33">
        <v>1122.85</v>
      </c>
      <c r="G26" s="33">
        <v>677.35</v>
      </c>
      <c r="H26" s="33">
        <v>390.78</v>
      </c>
      <c r="I26" s="33">
        <v>476.75</v>
      </c>
      <c r="J26" s="33">
        <v>586.17</v>
      </c>
      <c r="K26" s="33">
        <v>739.88</v>
      </c>
      <c r="L26" s="33">
        <f t="shared" si="6"/>
        <v>7401.4</v>
      </c>
      <c r="M26" s="60"/>
    </row>
    <row r="27" spans="1:13" ht="17.25" customHeight="1">
      <c r="A27" s="27" t="s">
        <v>75</v>
      </c>
      <c r="B27" s="33">
        <v>314.15</v>
      </c>
      <c r="C27" s="33">
        <v>236.66</v>
      </c>
      <c r="D27" s="33">
        <v>770.8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271.27</v>
      </c>
      <c r="J27" s="33">
        <v>326.73</v>
      </c>
      <c r="K27" s="33">
        <v>440.83</v>
      </c>
      <c r="L27" s="33">
        <f t="shared" si="6"/>
        <v>4166.89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-124249.05</v>
      </c>
      <c r="C31" s="33">
        <f t="shared" si="8"/>
        <v>-25687.2</v>
      </c>
      <c r="D31" s="33">
        <f t="shared" si="8"/>
        <v>-79349.6</v>
      </c>
      <c r="E31" s="33">
        <f t="shared" si="8"/>
        <v>1077754.55</v>
      </c>
      <c r="F31" s="33">
        <f t="shared" si="8"/>
        <v>-50410.8</v>
      </c>
      <c r="G31" s="33">
        <f t="shared" si="8"/>
        <v>-40119.2</v>
      </c>
      <c r="H31" s="33">
        <f t="shared" si="8"/>
        <v>-24765.53</v>
      </c>
      <c r="I31" s="33">
        <f t="shared" si="8"/>
        <v>447338.16000000003</v>
      </c>
      <c r="J31" s="33">
        <f t="shared" si="8"/>
        <v>-29920</v>
      </c>
      <c r="K31" s="33">
        <f t="shared" si="8"/>
        <v>-49552.8</v>
      </c>
      <c r="L31" s="33">
        <f aca="true" t="shared" si="9" ref="L31:L38">SUM(B31:K31)</f>
        <v>1101038.53</v>
      </c>
      <c r="M31"/>
    </row>
    <row r="32" spans="1:13" ht="18.75" customHeight="1">
      <c r="A32" s="27" t="s">
        <v>28</v>
      </c>
      <c r="B32" s="33">
        <f>B33+B34+B35+B36</f>
        <v>-22000</v>
      </c>
      <c r="C32" s="33">
        <f aca="true" t="shared" si="10" ref="C32:K32">C33+C34+C35+C36</f>
        <v>-25687.2</v>
      </c>
      <c r="D32" s="33">
        <f t="shared" si="10"/>
        <v>-79349.6</v>
      </c>
      <c r="E32" s="33">
        <f t="shared" si="10"/>
        <v>-54326.8</v>
      </c>
      <c r="F32" s="33">
        <f t="shared" si="10"/>
        <v>-50410.8</v>
      </c>
      <c r="G32" s="33">
        <f t="shared" si="10"/>
        <v>-40119.2</v>
      </c>
      <c r="H32" s="33">
        <f t="shared" si="10"/>
        <v>-18453.6</v>
      </c>
      <c r="I32" s="33">
        <f t="shared" si="10"/>
        <v>-38661.84</v>
      </c>
      <c r="J32" s="33">
        <f t="shared" si="10"/>
        <v>-29920</v>
      </c>
      <c r="K32" s="33">
        <f t="shared" si="10"/>
        <v>-49552.8</v>
      </c>
      <c r="L32" s="33">
        <f t="shared" si="9"/>
        <v>-408481.84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-22000</v>
      </c>
      <c r="C33" s="33">
        <f t="shared" si="11"/>
        <v>-25687.2</v>
      </c>
      <c r="D33" s="33">
        <f t="shared" si="11"/>
        <v>-79349.6</v>
      </c>
      <c r="E33" s="33">
        <f t="shared" si="11"/>
        <v>-54326.8</v>
      </c>
      <c r="F33" s="33">
        <f t="shared" si="11"/>
        <v>-50410.8</v>
      </c>
      <c r="G33" s="33">
        <f t="shared" si="11"/>
        <v>-40119.2</v>
      </c>
      <c r="H33" s="33">
        <f t="shared" si="11"/>
        <v>-18453.6</v>
      </c>
      <c r="I33" s="33">
        <f t="shared" si="11"/>
        <v>-21626</v>
      </c>
      <c r="J33" s="33">
        <f t="shared" si="11"/>
        <v>-29920</v>
      </c>
      <c r="K33" s="33">
        <f t="shared" si="11"/>
        <v>-49552.8</v>
      </c>
      <c r="L33" s="33">
        <f t="shared" si="9"/>
        <v>-391446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-17035.84</v>
      </c>
      <c r="J36" s="17">
        <v>0</v>
      </c>
      <c r="K36" s="17">
        <v>0</v>
      </c>
      <c r="L36" s="33">
        <f t="shared" si="9"/>
        <v>-17035.84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1509520.37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692519.2400000001</v>
      </c>
      <c r="C55" s="41">
        <f t="shared" si="16"/>
        <v>517812.5600000001</v>
      </c>
      <c r="D55" s="41">
        <f t="shared" si="16"/>
        <v>1642896.76</v>
      </c>
      <c r="E55" s="41">
        <f t="shared" si="16"/>
        <v>2485572.15</v>
      </c>
      <c r="F55" s="41">
        <f t="shared" si="16"/>
        <v>1430484.95</v>
      </c>
      <c r="G55" s="41">
        <f t="shared" si="16"/>
        <v>851911.86</v>
      </c>
      <c r="H55" s="41">
        <f t="shared" si="16"/>
        <v>489845.81999999995</v>
      </c>
      <c r="I55" s="41">
        <f t="shared" si="16"/>
        <v>1076845.94</v>
      </c>
      <c r="J55" s="41">
        <f t="shared" si="16"/>
        <v>743050.4500000001</v>
      </c>
      <c r="K55" s="41">
        <f t="shared" si="16"/>
        <v>924343.4399999998</v>
      </c>
      <c r="L55" s="42">
        <f t="shared" si="14"/>
        <v>10855283.17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692519.22</v>
      </c>
      <c r="C61" s="41">
        <f aca="true" t="shared" si="18" ref="C61:J61">SUM(C62:C73)</f>
        <v>517812.55</v>
      </c>
      <c r="D61" s="41">
        <f t="shared" si="18"/>
        <v>1642896.7613745972</v>
      </c>
      <c r="E61" s="41">
        <f t="shared" si="18"/>
        <v>2485572.1500498895</v>
      </c>
      <c r="F61" s="41">
        <f t="shared" si="18"/>
        <v>1430484.953102369</v>
      </c>
      <c r="G61" s="41">
        <f t="shared" si="18"/>
        <v>851911.8666622529</v>
      </c>
      <c r="H61" s="41">
        <f t="shared" si="18"/>
        <v>489845.80826858035</v>
      </c>
      <c r="I61" s="41">
        <f>SUM(I62:I78)</f>
        <v>1076845.9326649962</v>
      </c>
      <c r="J61" s="41">
        <f t="shared" si="18"/>
        <v>743050.44587247</v>
      </c>
      <c r="K61" s="41">
        <f>SUM(K62:K75)</f>
        <v>924343.4500000001</v>
      </c>
      <c r="L61" s="46">
        <f>SUM(B61:K61)</f>
        <v>10855283.137995156</v>
      </c>
      <c r="M61" s="40"/>
    </row>
    <row r="62" spans="1:13" ht="18.75" customHeight="1">
      <c r="A62" s="47" t="s">
        <v>46</v>
      </c>
      <c r="B62" s="48">
        <v>692519.22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692519.22</v>
      </c>
      <c r="M62"/>
    </row>
    <row r="63" spans="1:13" ht="18.75" customHeight="1">
      <c r="A63" s="47" t="s">
        <v>55</v>
      </c>
      <c r="B63" s="17">
        <v>0</v>
      </c>
      <c r="C63" s="48">
        <v>452878.86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452878.86</v>
      </c>
      <c r="M63"/>
    </row>
    <row r="64" spans="1:13" ht="18.75" customHeight="1">
      <c r="A64" s="47" t="s">
        <v>56</v>
      </c>
      <c r="B64" s="17">
        <v>0</v>
      </c>
      <c r="C64" s="48">
        <v>64933.69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64933.69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1642896.7613745972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1642896.7613745972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2485572.1500498895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2485572.1500498895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1430484.953102369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1430484.953102369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851911.8666622529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851911.8666622529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489845.80826858035</v>
      </c>
      <c r="I69" s="17">
        <v>0</v>
      </c>
      <c r="J69" s="17">
        <v>0</v>
      </c>
      <c r="K69" s="17">
        <v>0</v>
      </c>
      <c r="L69" s="46">
        <f t="shared" si="19"/>
        <v>489845.80826858035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1076845.9326649962</v>
      </c>
      <c r="J70" s="17">
        <v>0</v>
      </c>
      <c r="K70" s="17">
        <v>0</v>
      </c>
      <c r="L70" s="46">
        <f t="shared" si="19"/>
        <v>1076845.9326649962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743050.44587247</v>
      </c>
      <c r="K71" s="17">
        <v>0</v>
      </c>
      <c r="L71" s="46">
        <f t="shared" si="19"/>
        <v>743050.44587247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542127.43</v>
      </c>
      <c r="L72" s="46">
        <f t="shared" si="19"/>
        <v>542127.43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382216.02</v>
      </c>
      <c r="L73" s="46">
        <f t="shared" si="19"/>
        <v>382216.02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2023-05-15T16:52:08Z</dcterms:modified>
  <cp:category/>
  <cp:version/>
  <cp:contentType/>
  <cp:contentStatus/>
</cp:coreProperties>
</file>