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<sst xmlns="http://schemas.openxmlformats.org/spreadsheetml/2006/main" count="86" uniqueCount="85">
  <si>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</si>
  <si>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</si>
  <si>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</si>
  <si>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</si>
  <si>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</si>
  <si>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</si>
  <si>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</si>
  <si>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</si>
  <si>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</si>
  <si>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</si>
  <si>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</si>
  <si>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</si>
  <si>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</si>
  <si>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</si>
  <si>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</si>
  <si>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</si>
  <si>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</si>
  <si>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</si>
  <si>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</si>
  <si>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</si>
  <si>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</si>
  <si>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</si>
  <si>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</si>
  <si>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</si>
  <si>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</si>
  <si>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</si>
  <si>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</si>
  <si>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</si>
  <si>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</si>
  <si>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</si>
  <si>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</si>
  <si>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</si>
  <si>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</si>
  <si>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</si>
  <si>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</si>
  <si>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</si>
  <si>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</si>
  <si>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</si>
  <si>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</si>
  <si>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</si>
  <si>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</si>
  <si>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</si>
  <si>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</si>
  <si>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</si>
  <si>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</si>
  <si>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</si>
  <si>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</si>
  <si>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</si>
  <si>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</si>
  <si>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</si>
  <si>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</si>
  <si>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</si>
  <si>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</si>
  <si>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</si>
  <si>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</si>
  <si>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</si>
  <si>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</si>
  <si>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</si>
  <si>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</si>
  <si>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</si>
  <si>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</si>
  <si>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</si>
  <si>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</si>
  <si>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</si>
  <si>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</si>
  <si>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</si>
  <si>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</si>
  <si>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</si>
  <si>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</si>
  <si>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</si>
  <si>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</si>
  <si>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</si>
  <si>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</si>
  <si>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</si>
  <si>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</si>
  <si>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</si>
  <si>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</si>
  <si>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</si>
  <si>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</si>
  <si>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</si>
  <si>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</si>
  <si>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</si>
  <si>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</si>
  <si>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</si>
  <si>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14/05/23 - VENCIMENTO 19/05/23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</si>
</sst>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19236</v>
      </c>
      <c r="C7" s="10">
        <f aca="true" t="shared" si="0" ref="C7:K7">C8+C11</f>
        <v>29024</v>
      </c>
      <c r="D7" s="10">
        <f t="shared" si="0"/>
        <v>91499</v>
      </c>
      <c r="E7" s="10">
        <f t="shared" si="0"/>
        <v>81227</v>
      </c>
      <c r="F7" s="10">
        <f t="shared" si="0"/>
        <v>91591</v>
      </c>
      <c r="G7" s="10">
        <f t="shared" si="0"/>
        <v>36116</v>
      </c>
      <c r="H7" s="10">
        <f t="shared" si="0"/>
        <v>22318</v>
      </c>
      <c r="I7" s="10">
        <f t="shared" si="0"/>
        <v>36901</v>
      </c>
      <c r="J7" s="10">
        <f t="shared" si="0"/>
        <v>22281</v>
      </c>
      <c r="K7" s="10">
        <f t="shared" si="0"/>
        <v>69234</v>
      </c>
      <c r="L7" s="10">
        <f aca="true" t="shared" si="1" ref="L7:L13">SUM(B7:K7)</f>
        <v>499427</v>
      </c>
      <c r="M7" s="11"/>
    </row>
    <row r="8" spans="1:13" ht="17.25" customHeight="1">
      <c r="A8" s="12" t="s">
        <v>82</v>
      </c>
      <c r="B8" s="13">
        <f>B9+B10</f>
        <v>1578</v>
      </c>
      <c r="C8" s="13">
        <f aca="true" t="shared" si="2" ref="C8:K8">C9+C10</f>
        <v>2251</v>
      </c>
      <c r="D8" s="13">
        <f t="shared" si="2"/>
        <v>7767</v>
      </c>
      <c r="E8" s="13">
        <f t="shared" si="2"/>
        <v>6389</v>
      </c>
      <c r="F8" s="13">
        <f t="shared" si="2"/>
        <v>6776</v>
      </c>
      <c r="G8" s="13">
        <f t="shared" si="2"/>
        <v>3099</v>
      </c>
      <c r="H8" s="13">
        <f t="shared" si="2"/>
        <v>1618</v>
      </c>
      <c r="I8" s="13">
        <f t="shared" si="2"/>
        <v>2139</v>
      </c>
      <c r="J8" s="13">
        <f t="shared" si="2"/>
        <v>1456</v>
      </c>
      <c r="K8" s="13">
        <f t="shared" si="2"/>
        <v>4455</v>
      </c>
      <c r="L8" s="13">
        <f t="shared" si="1"/>
        <v>37528</v>
      </c>
      <c r="M8"/>
    </row>
    <row r="9" spans="1:13" ht="17.25" customHeight="1">
      <c r="A9" s="14" t="s">
        <v>18</v>
      </c>
      <c r="B9" s="15">
        <v>1578</v>
      </c>
      <c r="C9" s="15">
        <v>2251</v>
      </c>
      <c r="D9" s="15">
        <v>7767</v>
      </c>
      <c r="E9" s="15">
        <v>6388</v>
      </c>
      <c r="F9" s="15">
        <v>6776</v>
      </c>
      <c r="G9" s="15">
        <v>3099</v>
      </c>
      <c r="H9" s="15">
        <v>1593</v>
      </c>
      <c r="I9" s="15">
        <v>2139</v>
      </c>
      <c r="J9" s="15">
        <v>1456</v>
      </c>
      <c r="K9" s="15">
        <v>4455</v>
      </c>
      <c r="L9" s="13">
        <f t="shared" si="1"/>
        <v>37502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26</v>
      </c>
      <c r="M10"/>
    </row>
    <row r="11" spans="1:13" ht="17.25" customHeight="1">
      <c r="A11" s="12" t="s">
        <v>71</v>
      </c>
      <c r="B11" s="15">
        <v>17658</v>
      </c>
      <c r="C11" s="15">
        <v>26773</v>
      </c>
      <c r="D11" s="15">
        <v>83732</v>
      </c>
      <c r="E11" s="15">
        <v>74838</v>
      </c>
      <c r="F11" s="15">
        <v>84815</v>
      </c>
      <c r="G11" s="15">
        <v>33017</v>
      </c>
      <c r="H11" s="15">
        <v>20700</v>
      </c>
      <c r="I11" s="15">
        <v>34762</v>
      </c>
      <c r="J11" s="15">
        <v>20825</v>
      </c>
      <c r="K11" s="15">
        <v>64779</v>
      </c>
      <c r="L11" s="13">
        <f t="shared" si="1"/>
        <v>461899</v>
      </c>
      <c r="M11" s="60"/>
    </row>
    <row r="12" spans="1:13" ht="17.25" customHeight="1">
      <c r="A12" s="14" t="s">
        <v>83</v>
      </c>
      <c r="B12" s="15">
        <v>2593</v>
      </c>
      <c r="C12" s="15">
        <v>2386</v>
      </c>
      <c r="D12" s="15">
        <v>7887</v>
      </c>
      <c r="E12" s="15">
        <v>8220</v>
      </c>
      <c r="F12" s="15">
        <v>8092</v>
      </c>
      <c r="G12" s="15">
        <v>3433</v>
      </c>
      <c r="H12" s="15">
        <v>2236</v>
      </c>
      <c r="I12" s="15">
        <v>2065</v>
      </c>
      <c r="J12" s="15">
        <v>1752</v>
      </c>
      <c r="K12" s="15">
        <v>4315</v>
      </c>
      <c r="L12" s="13">
        <f t="shared" si="1"/>
        <v>42979</v>
      </c>
      <c r="M12" s="60"/>
    </row>
    <row r="13" spans="1:13" ht="17.25" customHeight="1">
      <c r="A13" s="14" t="s">
        <v>72</v>
      </c>
      <c r="B13" s="15">
        <f>+B11-B12</f>
        <v>15065</v>
      </c>
      <c r="C13" s="15">
        <f aca="true" t="shared" si="3" ref="C13:K13">+C11-C12</f>
        <v>24387</v>
      </c>
      <c r="D13" s="15">
        <f t="shared" si="3"/>
        <v>75845</v>
      </c>
      <c r="E13" s="15">
        <f t="shared" si="3"/>
        <v>66618</v>
      </c>
      <c r="F13" s="15">
        <f t="shared" si="3"/>
        <v>76723</v>
      </c>
      <c r="G13" s="15">
        <f t="shared" si="3"/>
        <v>29584</v>
      </c>
      <c r="H13" s="15">
        <f t="shared" si="3"/>
        <v>18464</v>
      </c>
      <c r="I13" s="15">
        <f t="shared" si="3"/>
        <v>32697</v>
      </c>
      <c r="J13" s="15">
        <f t="shared" si="3"/>
        <v>19073</v>
      </c>
      <c r="K13" s="15">
        <f t="shared" si="3"/>
        <v>60464</v>
      </c>
      <c r="L13" s="13">
        <f t="shared" si="1"/>
        <v>418920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1.302497864374417</v>
      </c>
      <c r="C18" s="22">
        <v>1.170216274112679</v>
      </c>
      <c r="D18" s="22">
        <v>1.078177940594469</v>
      </c>
      <c r="E18" s="22">
        <v>1.04879898521456</v>
      </c>
      <c r="F18" s="22">
        <v>1.271359952367883</v>
      </c>
      <c r="G18" s="22">
        <v>1.12918335540508</v>
      </c>
      <c r="H18" s="22">
        <v>1.103952265120584</v>
      </c>
      <c r="I18" s="22">
        <v>1.135575164198893</v>
      </c>
      <c r="J18" s="22">
        <v>1.292824123866026</v>
      </c>
      <c r="K18" s="22">
        <v>1.135396882528112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183447.44999999998</v>
      </c>
      <c r="C20" s="25">
        <f aca="true" t="shared" si="4" ref="C20:K20">SUM(C21:C28)</f>
        <v>148364.11</v>
      </c>
      <c r="D20" s="25">
        <f t="shared" si="4"/>
        <v>509428.63</v>
      </c>
      <c r="E20" s="25">
        <f t="shared" si="4"/>
        <v>444573.74</v>
      </c>
      <c r="F20" s="25">
        <f t="shared" si="4"/>
        <v>532877.5</v>
      </c>
      <c r="G20" s="25">
        <f t="shared" si="4"/>
        <v>210120.66</v>
      </c>
      <c r="H20" s="25">
        <f t="shared" si="4"/>
        <v>139775.74</v>
      </c>
      <c r="I20" s="25">
        <f t="shared" si="4"/>
        <v>190364.03</v>
      </c>
      <c r="J20" s="25">
        <f t="shared" si="4"/>
        <v>147202.75</v>
      </c>
      <c r="K20" s="25">
        <f t="shared" si="4"/>
        <v>320861.32</v>
      </c>
      <c r="L20" s="25">
        <f>SUM(B20:K20)</f>
        <v>2827015.9299999997</v>
      </c>
      <c r="M20"/>
    </row>
    <row r="21" spans="1:13" ht="17.25" customHeight="1">
      <c r="A21" s="26" t="s">
        <v>22</v>
      </c>
      <c r="B21" s="56">
        <f>ROUND((B15+B16)*B7,2)</f>
        <v>138216.43</v>
      </c>
      <c r="C21" s="56">
        <f aca="true" t="shared" si="5" ref="C21:K21">ROUND((C15+C16)*C7,2)</f>
        <v>117506.57</v>
      </c>
      <c r="D21" s="56">
        <f t="shared" si="5"/>
        <v>440887.93</v>
      </c>
      <c r="E21" s="56">
        <f t="shared" si="5"/>
        <v>396460.86</v>
      </c>
      <c r="F21" s="56">
        <f t="shared" si="5"/>
        <v>394995.35</v>
      </c>
      <c r="G21" s="56">
        <f t="shared" si="5"/>
        <v>171262.07</v>
      </c>
      <c r="H21" s="56">
        <f t="shared" si="5"/>
        <v>116575.84</v>
      </c>
      <c r="I21" s="56">
        <f t="shared" si="5"/>
        <v>159807.16</v>
      </c>
      <c r="J21" s="56">
        <f t="shared" si="5"/>
        <v>103920.81</v>
      </c>
      <c r="K21" s="56">
        <f t="shared" si="5"/>
        <v>263691.54</v>
      </c>
      <c r="L21" s="33">
        <f aca="true" t="shared" si="6" ref="L21:L28">SUM(B21:K21)</f>
        <v>2303324.56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41810.17</v>
      </c>
      <c r="C22" s="33">
        <f t="shared" si="7"/>
        <v>20001.53</v>
      </c>
      <c r="D22" s="33">
        <f t="shared" si="7"/>
        <v>34467.71</v>
      </c>
      <c r="E22" s="33">
        <f t="shared" si="7"/>
        <v>19346.89</v>
      </c>
      <c r="F22" s="33">
        <f t="shared" si="7"/>
        <v>107185.92</v>
      </c>
      <c r="G22" s="33">
        <f t="shared" si="7"/>
        <v>22124.21</v>
      </c>
      <c r="H22" s="33">
        <f t="shared" si="7"/>
        <v>12118.32</v>
      </c>
      <c r="I22" s="33">
        <f t="shared" si="7"/>
        <v>21665.88</v>
      </c>
      <c r="J22" s="33">
        <f t="shared" si="7"/>
        <v>30430.52</v>
      </c>
      <c r="K22" s="33">
        <f t="shared" si="7"/>
        <v>35703.01</v>
      </c>
      <c r="L22" s="33">
        <f t="shared" si="6"/>
        <v>344854.16000000003</v>
      </c>
      <c r="M22"/>
    </row>
    <row r="23" spans="1:13" ht="17.25" customHeight="1">
      <c r="A23" s="27" t="s">
        <v>24</v>
      </c>
      <c r="B23" s="33">
        <v>796.45</v>
      </c>
      <c r="C23" s="33">
        <v>8429.12</v>
      </c>
      <c r="D23" s="33">
        <v>28259.32</v>
      </c>
      <c r="E23" s="33">
        <v>23374.5</v>
      </c>
      <c r="F23" s="33">
        <v>26744.56</v>
      </c>
      <c r="G23" s="33">
        <v>15713.82</v>
      </c>
      <c r="H23" s="33">
        <v>8700.52</v>
      </c>
      <c r="I23" s="33">
        <v>6305.24</v>
      </c>
      <c r="J23" s="33">
        <v>8561.86</v>
      </c>
      <c r="K23" s="33">
        <v>16592.74</v>
      </c>
      <c r="L23" s="33">
        <f t="shared" si="6"/>
        <v>143478.13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440.28</v>
      </c>
      <c r="C26" s="33">
        <v>356.91</v>
      </c>
      <c r="D26" s="33">
        <v>1224.45</v>
      </c>
      <c r="E26" s="33">
        <v>1068.14</v>
      </c>
      <c r="F26" s="33">
        <v>1281.76</v>
      </c>
      <c r="G26" s="33">
        <v>505.41</v>
      </c>
      <c r="H26" s="33">
        <v>336.07</v>
      </c>
      <c r="I26" s="33">
        <v>458.52</v>
      </c>
      <c r="J26" s="33">
        <v>354.31</v>
      </c>
      <c r="K26" s="33">
        <v>771.14</v>
      </c>
      <c r="L26" s="33">
        <f t="shared" si="6"/>
        <v>6796.99</v>
      </c>
      <c r="M26" s="60"/>
    </row>
    <row r="27" spans="1:13" ht="17.25" customHeight="1">
      <c r="A27" s="27" t="s">
        <v>75</v>
      </c>
      <c r="B27" s="33">
        <v>314.15</v>
      </c>
      <c r="C27" s="33">
        <v>236.52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4166.74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-109192.25</v>
      </c>
      <c r="C31" s="33">
        <f t="shared" si="8"/>
        <v>-9904.4</v>
      </c>
      <c r="D31" s="33">
        <f t="shared" si="8"/>
        <v>-34174.8</v>
      </c>
      <c r="E31" s="33">
        <f t="shared" si="8"/>
        <v>-415225.85000000003</v>
      </c>
      <c r="F31" s="33">
        <f t="shared" si="8"/>
        <v>-29814.4</v>
      </c>
      <c r="G31" s="33">
        <f t="shared" si="8"/>
        <v>-13635.6</v>
      </c>
      <c r="H31" s="33">
        <f t="shared" si="8"/>
        <v>-13321.130000000001</v>
      </c>
      <c r="I31" s="33">
        <f t="shared" si="8"/>
        <v>-180411.6</v>
      </c>
      <c r="J31" s="33">
        <f t="shared" si="8"/>
        <v>-6406.4</v>
      </c>
      <c r="K31" s="33">
        <f t="shared" si="8"/>
        <v>-19602</v>
      </c>
      <c r="L31" s="33">
        <f aca="true" t="shared" si="9" ref="L31:L38">SUM(B31:K31)</f>
        <v>-831688.43</v>
      </c>
      <c r="M31"/>
    </row>
    <row r="32" spans="1:13" ht="18.75" customHeight="1">
      <c r="A32" s="27" t="s">
        <v>28</v>
      </c>
      <c r="B32" s="33">
        <f>B33+B34+B35+B36</f>
        <v>-6943.2</v>
      </c>
      <c r="C32" s="33">
        <f aca="true" t="shared" si="10" ref="C32:K32">C33+C34+C35+C36</f>
        <v>-9904.4</v>
      </c>
      <c r="D32" s="33">
        <f t="shared" si="10"/>
        <v>-34174.8</v>
      </c>
      <c r="E32" s="33">
        <f t="shared" si="10"/>
        <v>-28107.2</v>
      </c>
      <c r="F32" s="33">
        <f t="shared" si="10"/>
        <v>-29814.4</v>
      </c>
      <c r="G32" s="33">
        <f t="shared" si="10"/>
        <v>-13635.6</v>
      </c>
      <c r="H32" s="33">
        <f t="shared" si="10"/>
        <v>-7009.2</v>
      </c>
      <c r="I32" s="33">
        <f t="shared" si="10"/>
        <v>-9411.6</v>
      </c>
      <c r="J32" s="33">
        <f t="shared" si="10"/>
        <v>-6406.4</v>
      </c>
      <c r="K32" s="33">
        <f t="shared" si="10"/>
        <v>-19602</v>
      </c>
      <c r="L32" s="33">
        <f t="shared" si="9"/>
        <v>-165008.8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-6943.2</v>
      </c>
      <c r="C33" s="33">
        <f t="shared" si="11"/>
        <v>-9904.4</v>
      </c>
      <c r="D33" s="33">
        <f t="shared" si="11"/>
        <v>-34174.8</v>
      </c>
      <c r="E33" s="33">
        <f t="shared" si="11"/>
        <v>-28107.2</v>
      </c>
      <c r="F33" s="33">
        <f t="shared" si="11"/>
        <v>-29814.4</v>
      </c>
      <c r="G33" s="33">
        <f t="shared" si="11"/>
        <v>-13635.6</v>
      </c>
      <c r="H33" s="33">
        <f t="shared" si="11"/>
        <v>-7009.2</v>
      </c>
      <c r="I33" s="33">
        <f t="shared" si="11"/>
        <v>-9411.6</v>
      </c>
      <c r="J33" s="33">
        <f t="shared" si="11"/>
        <v>-6406.4</v>
      </c>
      <c r="K33" s="33">
        <f t="shared" si="11"/>
        <v>-19602</v>
      </c>
      <c r="L33" s="33">
        <f t="shared" si="9"/>
        <v>-165008.8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-666679.63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74255.19999999998</v>
      </c>
      <c r="C55" s="41">
        <f t="shared" si="16"/>
        <v>138459.71</v>
      </c>
      <c r="D55" s="41">
        <f t="shared" si="16"/>
        <v>475253.83</v>
      </c>
      <c r="E55" s="41">
        <f t="shared" si="16"/>
        <v>29347.889999999956</v>
      </c>
      <c r="F55" s="41">
        <f t="shared" si="16"/>
        <v>503063.1</v>
      </c>
      <c r="G55" s="41">
        <f t="shared" si="16"/>
        <v>196485.06</v>
      </c>
      <c r="H55" s="41">
        <f t="shared" si="16"/>
        <v>126454.60999999999</v>
      </c>
      <c r="I55" s="41">
        <f t="shared" si="16"/>
        <v>9952.429999999993</v>
      </c>
      <c r="J55" s="41">
        <f t="shared" si="16"/>
        <v>140796.35</v>
      </c>
      <c r="K55" s="41">
        <f t="shared" si="16"/>
        <v>301259.32</v>
      </c>
      <c r="L55" s="42">
        <f t="shared" si="14"/>
        <v>1995327.5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74255.2</v>
      </c>
      <c r="C61" s="41">
        <f aca="true" t="shared" si="18" ref="C61:J61">SUM(C62:C73)</f>
        <v>138459.71</v>
      </c>
      <c r="D61" s="41">
        <f t="shared" si="18"/>
        <v>475253.84560993337</v>
      </c>
      <c r="E61" s="41">
        <f t="shared" si="18"/>
        <v>29347.887254466128</v>
      </c>
      <c r="F61" s="41">
        <f t="shared" si="18"/>
        <v>503063.100611505</v>
      </c>
      <c r="G61" s="41">
        <f t="shared" si="18"/>
        <v>196485.06254617393</v>
      </c>
      <c r="H61" s="41">
        <f t="shared" si="18"/>
        <v>126454.61330416729</v>
      </c>
      <c r="I61" s="41">
        <f>SUM(I62:I78)</f>
        <v>9952.430493271386</v>
      </c>
      <c r="J61" s="41">
        <f t="shared" si="18"/>
        <v>140796.34934659858</v>
      </c>
      <c r="K61" s="41">
        <f>SUM(K62:K75)</f>
        <v>301259.32</v>
      </c>
      <c r="L61" s="46">
        <f>SUM(B61:K61)</f>
        <v>1995327.5191661157</v>
      </c>
      <c r="M61" s="40"/>
    </row>
    <row r="62" spans="1:13" ht="18.75" customHeight="1">
      <c r="A62" s="47" t="s">
        <v>46</v>
      </c>
      <c r="B62" s="48">
        <v>74255.2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74255.2</v>
      </c>
      <c r="M62"/>
    </row>
    <row r="63" spans="1:13" ht="18.75" customHeight="1">
      <c r="A63" s="47" t="s">
        <v>55</v>
      </c>
      <c r="B63" s="17">
        <v>0</v>
      </c>
      <c r="C63" s="48">
        <v>120958.4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120958.4</v>
      </c>
      <c r="M63"/>
    </row>
    <row r="64" spans="1:13" ht="18.75" customHeight="1">
      <c r="A64" s="47" t="s">
        <v>56</v>
      </c>
      <c r="B64" s="17">
        <v>0</v>
      </c>
      <c r="C64" s="48">
        <v>17501.31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17501.31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475253.84560993337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475253.84560993337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29347.887254466128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29347.887254466128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503063.100611505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503063.100611505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196485.06254617393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196485.06254617393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126454.61330416729</v>
      </c>
      <c r="I69" s="17">
        <v>0</v>
      </c>
      <c r="J69" s="17">
        <v>0</v>
      </c>
      <c r="K69" s="17">
        <v>0</v>
      </c>
      <c r="L69" s="46">
        <f t="shared" si="19"/>
        <v>126454.61330416729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9952.430493271386</v>
      </c>
      <c r="J70" s="17">
        <v>0</v>
      </c>
      <c r="K70" s="17">
        <v>0</v>
      </c>
      <c r="L70" s="46">
        <f t="shared" si="19"/>
        <v>9952.430493271386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140796.34934659858</v>
      </c>
      <c r="K71" s="17">
        <v>0</v>
      </c>
      <c r="L71" s="46">
        <f t="shared" si="19"/>
        <v>140796.34934659858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145719.13</v>
      </c>
      <c r="L72" s="46">
        <f t="shared" si="19"/>
        <v>145719.13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155540.19</v>
      </c>
      <c r="L73" s="46">
        <f t="shared" si="19"/>
        <v>155540.19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2023-05-18T23:33:44Z</dcterms:modified>
  <cp:category/>
  <cp:version/>
  <cp:contentType/>
  <cp:contentStatus/>
</cp:coreProperties>
</file>