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<sst xmlns="http://schemas.openxmlformats.org/spreadsheetml/2006/main" count="86" uniqueCount="85">
  <si>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</si>
  <si>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</si>
  <si>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</si>
  <si>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</si>
  <si>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</si>
  <si>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</si>
  <si>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</si>
  <si>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</si>
  <si>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</si>
  <si>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</si>
  <si>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</si>
  <si>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</si>
  <si>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</si>
  <si>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</si>
  <si>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</si>
  <si>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</si>
  <si>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</si>
  <si>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</si>
  <si>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</si>
  <si>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</si>
  <si>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</si>
  <si>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</si>
  <si>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</si>
  <si>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</si>
  <si>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</si>
  <si>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</si>
  <si>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</si>
  <si>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</si>
  <si>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</si>
  <si>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</si>
  <si>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</si>
  <si>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</si>
  <si>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</si>
  <si>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</si>
  <si>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</si>
  <si>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</si>
  <si>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</si>
  <si>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</si>
  <si>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</si>
  <si>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</si>
  <si>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</si>
  <si>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</si>
  <si>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</si>
  <si>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</si>
  <si>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</si>
  <si>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</si>
  <si>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</si>
  <si>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</si>
  <si>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</si>
  <si>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</si>
  <si>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</si>
  <si>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</si>
  <si>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</si>
  <si>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</si>
  <si>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</si>
  <si>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</si>
  <si>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</si>
  <si>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</si>
  <si>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</si>
  <si>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</si>
  <si>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</si>
  <si>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</si>
  <si>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</si>
  <si>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</si>
  <si>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</si>
  <si>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</si>
  <si>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</si>
  <si>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</si>
  <si>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</si>
  <si>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</si>
  <si>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</si>
  <si>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</si>
  <si>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</si>
  <si>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</si>
  <si>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</si>
  <si>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</si>
  <si>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</si>
  <si>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</si>
  <si>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</si>
  <si>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</si>
  <si>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</si>
  <si>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</si>
  <si>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</si>
  <si>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</si>
  <si>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18/05/23 - VENCIMENTO 25/05/23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</si>
</sst>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90869</v>
      </c>
      <c r="C7" s="10">
        <f aca="true" t="shared" si="0" ref="C7:K7">C8+C11</f>
        <v>111996</v>
      </c>
      <c r="D7" s="10">
        <f t="shared" si="0"/>
        <v>328465</v>
      </c>
      <c r="E7" s="10">
        <f t="shared" si="0"/>
        <v>263545</v>
      </c>
      <c r="F7" s="10">
        <f t="shared" si="0"/>
        <v>273268</v>
      </c>
      <c r="G7" s="10">
        <f t="shared" si="0"/>
        <v>156109</v>
      </c>
      <c r="H7" s="10">
        <f t="shared" si="0"/>
        <v>87772</v>
      </c>
      <c r="I7" s="10">
        <f t="shared" si="0"/>
        <v>122405</v>
      </c>
      <c r="J7" s="10">
        <f t="shared" si="0"/>
        <v>130286</v>
      </c>
      <c r="K7" s="10">
        <f t="shared" si="0"/>
        <v>224791</v>
      </c>
      <c r="L7" s="10">
        <f aca="true" t="shared" si="1" ref="L7:L13">SUM(B7:K7)</f>
        <v>1789506</v>
      </c>
      <c r="M7" s="11"/>
    </row>
    <row r="8" spans="1:13" ht="17.25" customHeight="1">
      <c r="A8" s="12" t="s">
        <v>82</v>
      </c>
      <c r="B8" s="13">
        <f>B9+B10</f>
        <v>4821</v>
      </c>
      <c r="C8" s="13">
        <f aca="true" t="shared" si="2" ref="C8:K8">C9+C10</f>
        <v>5110</v>
      </c>
      <c r="D8" s="13">
        <f t="shared" si="2"/>
        <v>16262</v>
      </c>
      <c r="E8" s="13">
        <f t="shared" si="2"/>
        <v>11352</v>
      </c>
      <c r="F8" s="13">
        <f t="shared" si="2"/>
        <v>10498</v>
      </c>
      <c r="G8" s="13">
        <f t="shared" si="2"/>
        <v>8585</v>
      </c>
      <c r="H8" s="13">
        <f t="shared" si="2"/>
        <v>4147</v>
      </c>
      <c r="I8" s="13">
        <f t="shared" si="2"/>
        <v>4705</v>
      </c>
      <c r="J8" s="13">
        <f t="shared" si="2"/>
        <v>6608</v>
      </c>
      <c r="K8" s="13">
        <f t="shared" si="2"/>
        <v>10392</v>
      </c>
      <c r="L8" s="13">
        <f t="shared" si="1"/>
        <v>82480</v>
      </c>
      <c r="M8"/>
    </row>
    <row r="9" spans="1:13" ht="17.25" customHeight="1">
      <c r="A9" s="14" t="s">
        <v>18</v>
      </c>
      <c r="B9" s="15">
        <v>4818</v>
      </c>
      <c r="C9" s="15">
        <v>5110</v>
      </c>
      <c r="D9" s="15">
        <v>16262</v>
      </c>
      <c r="E9" s="15">
        <v>11352</v>
      </c>
      <c r="F9" s="15">
        <v>10498</v>
      </c>
      <c r="G9" s="15">
        <v>8585</v>
      </c>
      <c r="H9" s="15">
        <v>4097</v>
      </c>
      <c r="I9" s="15">
        <v>4705</v>
      </c>
      <c r="J9" s="15">
        <v>6608</v>
      </c>
      <c r="K9" s="15">
        <v>10392</v>
      </c>
      <c r="L9" s="13">
        <f t="shared" si="1"/>
        <v>82427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50</v>
      </c>
      <c r="I10" s="15">
        <v>0</v>
      </c>
      <c r="J10" s="15">
        <v>0</v>
      </c>
      <c r="K10" s="15">
        <v>0</v>
      </c>
      <c r="L10" s="13">
        <f t="shared" si="1"/>
        <v>53</v>
      </c>
      <c r="M10"/>
    </row>
    <row r="11" spans="1:13" ht="17.25" customHeight="1">
      <c r="A11" s="12" t="s">
        <v>71</v>
      </c>
      <c r="B11" s="15">
        <v>86048</v>
      </c>
      <c r="C11" s="15">
        <v>106886</v>
      </c>
      <c r="D11" s="15">
        <v>312203</v>
      </c>
      <c r="E11" s="15">
        <v>252193</v>
      </c>
      <c r="F11" s="15">
        <v>262770</v>
      </c>
      <c r="G11" s="15">
        <v>147524</v>
      </c>
      <c r="H11" s="15">
        <v>83625</v>
      </c>
      <c r="I11" s="15">
        <v>117700</v>
      </c>
      <c r="J11" s="15">
        <v>123678</v>
      </c>
      <c r="K11" s="15">
        <v>214399</v>
      </c>
      <c r="L11" s="13">
        <f t="shared" si="1"/>
        <v>1707026</v>
      </c>
      <c r="M11" s="60"/>
    </row>
    <row r="12" spans="1:13" ht="17.25" customHeight="1">
      <c r="A12" s="14" t="s">
        <v>83</v>
      </c>
      <c r="B12" s="15">
        <v>9059</v>
      </c>
      <c r="C12" s="15">
        <v>7442</v>
      </c>
      <c r="D12" s="15">
        <v>25638</v>
      </c>
      <c r="E12" s="15">
        <v>22809</v>
      </c>
      <c r="F12" s="15">
        <v>20085</v>
      </c>
      <c r="G12" s="15">
        <v>12581</v>
      </c>
      <c r="H12" s="15">
        <v>7051</v>
      </c>
      <c r="I12" s="15">
        <v>6203</v>
      </c>
      <c r="J12" s="15">
        <v>8085</v>
      </c>
      <c r="K12" s="15">
        <v>12551</v>
      </c>
      <c r="L12" s="13">
        <f t="shared" si="1"/>
        <v>131504</v>
      </c>
      <c r="M12" s="60"/>
    </row>
    <row r="13" spans="1:13" ht="17.25" customHeight="1">
      <c r="A13" s="14" t="s">
        <v>72</v>
      </c>
      <c r="B13" s="15">
        <f>+B11-B12</f>
        <v>76989</v>
      </c>
      <c r="C13" s="15">
        <f aca="true" t="shared" si="3" ref="C13:K13">+C11-C12</f>
        <v>99444</v>
      </c>
      <c r="D13" s="15">
        <f t="shared" si="3"/>
        <v>286565</v>
      </c>
      <c r="E13" s="15">
        <f t="shared" si="3"/>
        <v>229384</v>
      </c>
      <c r="F13" s="15">
        <f t="shared" si="3"/>
        <v>242685</v>
      </c>
      <c r="G13" s="15">
        <f t="shared" si="3"/>
        <v>134943</v>
      </c>
      <c r="H13" s="15">
        <f t="shared" si="3"/>
        <v>76574</v>
      </c>
      <c r="I13" s="15">
        <f t="shared" si="3"/>
        <v>111497</v>
      </c>
      <c r="J13" s="15">
        <f t="shared" si="3"/>
        <v>115593</v>
      </c>
      <c r="K13" s="15">
        <f t="shared" si="3"/>
        <v>201848</v>
      </c>
      <c r="L13" s="13">
        <f t="shared" si="1"/>
        <v>1575522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1.248270106911962</v>
      </c>
      <c r="C18" s="22">
        <v>1.165059661607277</v>
      </c>
      <c r="D18" s="22">
        <v>1.057524994912613</v>
      </c>
      <c r="E18" s="22">
        <v>1.069817314198107</v>
      </c>
      <c r="F18" s="22">
        <v>1.205338843836528</v>
      </c>
      <c r="G18" s="22">
        <v>1.162438373576021</v>
      </c>
      <c r="H18" s="22">
        <v>1.07708735209446</v>
      </c>
      <c r="I18" s="22">
        <v>1.157792689809022</v>
      </c>
      <c r="J18" s="22">
        <v>1.230497658671106</v>
      </c>
      <c r="K18" s="22">
        <v>1.103257208147169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820897.4500000002</v>
      </c>
      <c r="C20" s="25">
        <f aca="true" t="shared" si="4" ref="C20:K20">SUM(C21:C28)</f>
        <v>546083.03</v>
      </c>
      <c r="D20" s="25">
        <f t="shared" si="4"/>
        <v>1739139.8300000005</v>
      </c>
      <c r="E20" s="25">
        <f t="shared" si="4"/>
        <v>1418529.3</v>
      </c>
      <c r="F20" s="25">
        <f t="shared" si="4"/>
        <v>1483898.91</v>
      </c>
      <c r="G20" s="25">
        <f t="shared" si="4"/>
        <v>896151.11</v>
      </c>
      <c r="H20" s="25">
        <f t="shared" si="4"/>
        <v>516742.93</v>
      </c>
      <c r="I20" s="25">
        <f t="shared" si="4"/>
        <v>631472.2400000001</v>
      </c>
      <c r="J20" s="25">
        <f t="shared" si="4"/>
        <v>774992.47</v>
      </c>
      <c r="K20" s="25">
        <f t="shared" si="4"/>
        <v>977842.2099999998</v>
      </c>
      <c r="L20" s="25">
        <f>SUM(B20:K20)</f>
        <v>9805749.48</v>
      </c>
      <c r="M20"/>
    </row>
    <row r="21" spans="1:13" ht="17.25" customHeight="1">
      <c r="A21" s="26" t="s">
        <v>22</v>
      </c>
      <c r="B21" s="56">
        <f>ROUND((B15+B16)*B7,2)</f>
        <v>652921.03</v>
      </c>
      <c r="C21" s="56">
        <f aca="true" t="shared" si="5" ref="C21:K21">ROUND((C15+C16)*C7,2)</f>
        <v>453427.01</v>
      </c>
      <c r="D21" s="56">
        <f t="shared" si="5"/>
        <v>1582708.6</v>
      </c>
      <c r="E21" s="56">
        <f t="shared" si="5"/>
        <v>1286336.79</v>
      </c>
      <c r="F21" s="56">
        <f t="shared" si="5"/>
        <v>1178495.58</v>
      </c>
      <c r="G21" s="56">
        <f t="shared" si="5"/>
        <v>740268.88</v>
      </c>
      <c r="H21" s="56">
        <f t="shared" si="5"/>
        <v>458468.26</v>
      </c>
      <c r="I21" s="56">
        <f t="shared" si="5"/>
        <v>530099.33</v>
      </c>
      <c r="J21" s="56">
        <f t="shared" si="5"/>
        <v>607666.93</v>
      </c>
      <c r="K21" s="56">
        <f t="shared" si="5"/>
        <v>856161.48</v>
      </c>
      <c r="L21" s="33">
        <f aca="true" t="shared" si="6" ref="L21:L28">SUM(B21:K21)</f>
        <v>8346553.889999999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162100.77</v>
      </c>
      <c r="C22" s="33">
        <f t="shared" si="7"/>
        <v>74842.51</v>
      </c>
      <c r="D22" s="33">
        <f t="shared" si="7"/>
        <v>91045.3</v>
      </c>
      <c r="E22" s="33">
        <f t="shared" si="7"/>
        <v>89808.58</v>
      </c>
      <c r="F22" s="33">
        <f t="shared" si="7"/>
        <v>241990.92</v>
      </c>
      <c r="G22" s="33">
        <f t="shared" si="7"/>
        <v>120248.07</v>
      </c>
      <c r="H22" s="33">
        <f t="shared" si="7"/>
        <v>35342.1</v>
      </c>
      <c r="I22" s="33">
        <f t="shared" si="7"/>
        <v>83645.8</v>
      </c>
      <c r="J22" s="33">
        <f t="shared" si="7"/>
        <v>140065.8</v>
      </c>
      <c r="K22" s="33">
        <f t="shared" si="7"/>
        <v>88404.84</v>
      </c>
      <c r="L22" s="33">
        <f t="shared" si="6"/>
        <v>1127494.69</v>
      </c>
      <c r="M22"/>
    </row>
    <row r="23" spans="1:13" ht="17.25" customHeight="1">
      <c r="A23" s="27" t="s">
        <v>24</v>
      </c>
      <c r="B23" s="33">
        <v>3074.1</v>
      </c>
      <c r="C23" s="33">
        <v>15331.7</v>
      </c>
      <c r="D23" s="33">
        <v>59488.87</v>
      </c>
      <c r="E23" s="33">
        <v>36992.44</v>
      </c>
      <c r="F23" s="33">
        <v>59627.47</v>
      </c>
      <c r="G23" s="33">
        <v>34444.26</v>
      </c>
      <c r="H23" s="33">
        <v>20499.4</v>
      </c>
      <c r="I23" s="33">
        <v>15125.73</v>
      </c>
      <c r="J23" s="33">
        <v>22740.92</v>
      </c>
      <c r="K23" s="33">
        <v>28438.33</v>
      </c>
      <c r="L23" s="33">
        <f t="shared" si="6"/>
        <v>295763.22000000003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411.62</v>
      </c>
      <c r="D26" s="33">
        <v>1307.82</v>
      </c>
      <c r="E26" s="33">
        <v>1068.14</v>
      </c>
      <c r="F26" s="33">
        <v>1115.03</v>
      </c>
      <c r="G26" s="33">
        <v>674.75</v>
      </c>
      <c r="H26" s="33">
        <v>388.18</v>
      </c>
      <c r="I26" s="33">
        <v>474.15</v>
      </c>
      <c r="J26" s="33">
        <v>583.57</v>
      </c>
      <c r="K26" s="33">
        <v>734.67</v>
      </c>
      <c r="L26" s="33">
        <f t="shared" si="6"/>
        <v>7375.36</v>
      </c>
      <c r="M26" s="60"/>
    </row>
    <row r="27" spans="1:13" ht="17.25" customHeight="1">
      <c r="A27" s="27" t="s">
        <v>75</v>
      </c>
      <c r="B27" s="33">
        <v>314.15</v>
      </c>
      <c r="C27" s="33">
        <v>236.73</v>
      </c>
      <c r="D27" s="33">
        <v>770.82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4166.97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-123448.25</v>
      </c>
      <c r="C31" s="33">
        <f t="shared" si="8"/>
        <v>-22484</v>
      </c>
      <c r="D31" s="33">
        <f t="shared" si="8"/>
        <v>-71552.8</v>
      </c>
      <c r="E31" s="33">
        <f t="shared" si="8"/>
        <v>-55467.44999999991</v>
      </c>
      <c r="F31" s="33">
        <f t="shared" si="8"/>
        <v>-46191.2</v>
      </c>
      <c r="G31" s="33">
        <f t="shared" si="8"/>
        <v>-37774</v>
      </c>
      <c r="H31" s="33">
        <f t="shared" si="8"/>
        <v>-24338.73</v>
      </c>
      <c r="I31" s="33">
        <f t="shared" si="8"/>
        <v>-29069.440000000002</v>
      </c>
      <c r="J31" s="33">
        <f t="shared" si="8"/>
        <v>-29075.2</v>
      </c>
      <c r="K31" s="33">
        <f t="shared" si="8"/>
        <v>-45724.8</v>
      </c>
      <c r="L31" s="33">
        <f aca="true" t="shared" si="9" ref="L31:L38">SUM(B31:K31)</f>
        <v>-485125.8699999999</v>
      </c>
      <c r="M31"/>
    </row>
    <row r="32" spans="1:13" ht="18.75" customHeight="1">
      <c r="A32" s="27" t="s">
        <v>28</v>
      </c>
      <c r="B32" s="33">
        <f>B33+B34+B35+B36</f>
        <v>-21199.2</v>
      </c>
      <c r="C32" s="33">
        <f aca="true" t="shared" si="10" ref="C32:K32">C33+C34+C35+C36</f>
        <v>-22484</v>
      </c>
      <c r="D32" s="33">
        <f t="shared" si="10"/>
        <v>-71552.8</v>
      </c>
      <c r="E32" s="33">
        <f t="shared" si="10"/>
        <v>-49948.8</v>
      </c>
      <c r="F32" s="33">
        <f t="shared" si="10"/>
        <v>-46191.2</v>
      </c>
      <c r="G32" s="33">
        <f t="shared" si="10"/>
        <v>-37774</v>
      </c>
      <c r="H32" s="33">
        <f t="shared" si="10"/>
        <v>-18026.8</v>
      </c>
      <c r="I32" s="33">
        <f t="shared" si="10"/>
        <v>-29069.440000000002</v>
      </c>
      <c r="J32" s="33">
        <f t="shared" si="10"/>
        <v>-29075.2</v>
      </c>
      <c r="K32" s="33">
        <f t="shared" si="10"/>
        <v>-45724.8</v>
      </c>
      <c r="L32" s="33">
        <f t="shared" si="9"/>
        <v>-371046.24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-21199.2</v>
      </c>
      <c r="C33" s="33">
        <f t="shared" si="11"/>
        <v>-22484</v>
      </c>
      <c r="D33" s="33">
        <f t="shared" si="11"/>
        <v>-71552.8</v>
      </c>
      <c r="E33" s="33">
        <f t="shared" si="11"/>
        <v>-49948.8</v>
      </c>
      <c r="F33" s="33">
        <f t="shared" si="11"/>
        <v>-46191.2</v>
      </c>
      <c r="G33" s="33">
        <f t="shared" si="11"/>
        <v>-37774</v>
      </c>
      <c r="H33" s="33">
        <f t="shared" si="11"/>
        <v>-18026.8</v>
      </c>
      <c r="I33" s="33">
        <f t="shared" si="11"/>
        <v>-20702</v>
      </c>
      <c r="J33" s="33">
        <f t="shared" si="11"/>
        <v>-29075.2</v>
      </c>
      <c r="K33" s="33">
        <f t="shared" si="11"/>
        <v>-45724.8</v>
      </c>
      <c r="L33" s="33">
        <f t="shared" si="9"/>
        <v>-362678.8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-8367.44</v>
      </c>
      <c r="J36" s="17">
        <v>0</v>
      </c>
      <c r="K36" s="17">
        <v>0</v>
      </c>
      <c r="L36" s="33">
        <f t="shared" si="9"/>
        <v>-8367.44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-114079.62999999992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697449.2000000002</v>
      </c>
      <c r="C55" s="41">
        <f t="shared" si="16"/>
        <v>523599.03</v>
      </c>
      <c r="D55" s="41">
        <f t="shared" si="16"/>
        <v>1667587.0300000005</v>
      </c>
      <c r="E55" s="41">
        <f t="shared" si="16"/>
        <v>1363061.85</v>
      </c>
      <c r="F55" s="41">
        <f t="shared" si="16"/>
        <v>1437707.71</v>
      </c>
      <c r="G55" s="41">
        <f t="shared" si="16"/>
        <v>858377.11</v>
      </c>
      <c r="H55" s="41">
        <f t="shared" si="16"/>
        <v>492404.2</v>
      </c>
      <c r="I55" s="41">
        <f t="shared" si="16"/>
        <v>602402.8</v>
      </c>
      <c r="J55" s="41">
        <f t="shared" si="16"/>
        <v>745917.27</v>
      </c>
      <c r="K55" s="41">
        <f t="shared" si="16"/>
        <v>932117.4099999998</v>
      </c>
      <c r="L55" s="42">
        <f t="shared" si="14"/>
        <v>9320623.610000001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697449.19</v>
      </c>
      <c r="C61" s="41">
        <f aca="true" t="shared" si="18" ref="C61:J61">SUM(C62:C73)</f>
        <v>523599.03</v>
      </c>
      <c r="D61" s="41">
        <f t="shared" si="18"/>
        <v>1667587.0333449629</v>
      </c>
      <c r="E61" s="41">
        <f t="shared" si="18"/>
        <v>1363061.8497296046</v>
      </c>
      <c r="F61" s="41">
        <f t="shared" si="18"/>
        <v>1437707.713395802</v>
      </c>
      <c r="G61" s="41">
        <f t="shared" si="18"/>
        <v>858377.114012779</v>
      </c>
      <c r="H61" s="41">
        <f t="shared" si="18"/>
        <v>492404.2186413881</v>
      </c>
      <c r="I61" s="41">
        <f>SUM(I62:I78)</f>
        <v>602402.8107858214</v>
      </c>
      <c r="J61" s="41">
        <f t="shared" si="18"/>
        <v>745917.2875033581</v>
      </c>
      <c r="K61" s="41">
        <f>SUM(K62:K75)</f>
        <v>932117.4299999999</v>
      </c>
      <c r="L61" s="46">
        <f>SUM(B61:K61)</f>
        <v>9320623.677413717</v>
      </c>
      <c r="M61" s="40"/>
    </row>
    <row r="62" spans="1:13" ht="18.75" customHeight="1">
      <c r="A62" s="47" t="s">
        <v>46</v>
      </c>
      <c r="B62" s="48">
        <v>697449.19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697449.19</v>
      </c>
      <c r="M62"/>
    </row>
    <row r="63" spans="1:13" ht="18.75" customHeight="1">
      <c r="A63" s="47" t="s">
        <v>55</v>
      </c>
      <c r="B63" s="17">
        <v>0</v>
      </c>
      <c r="C63" s="48">
        <v>457730.27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457730.27</v>
      </c>
      <c r="M63"/>
    </row>
    <row r="64" spans="1:13" ht="18.75" customHeight="1">
      <c r="A64" s="47" t="s">
        <v>56</v>
      </c>
      <c r="B64" s="17">
        <v>0</v>
      </c>
      <c r="C64" s="48">
        <v>65868.76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65868.76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1667587.0333449629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1667587.0333449629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1363061.8497296046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1363061.8497296046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1437707.713395802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1437707.713395802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858377.114012779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858377.114012779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492404.2186413881</v>
      </c>
      <c r="I69" s="17">
        <v>0</v>
      </c>
      <c r="J69" s="17">
        <v>0</v>
      </c>
      <c r="K69" s="17">
        <v>0</v>
      </c>
      <c r="L69" s="46">
        <f t="shared" si="19"/>
        <v>492404.2186413881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602402.8107858214</v>
      </c>
      <c r="J70" s="17">
        <v>0</v>
      </c>
      <c r="K70" s="17">
        <v>0</v>
      </c>
      <c r="L70" s="46">
        <f t="shared" si="19"/>
        <v>602402.8107858214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745917.2875033581</v>
      </c>
      <c r="K71" s="17">
        <v>0</v>
      </c>
      <c r="L71" s="46">
        <f t="shared" si="19"/>
        <v>745917.2875033581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545754.76</v>
      </c>
      <c r="L72" s="46">
        <f t="shared" si="19"/>
        <v>545754.76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386362.67</v>
      </c>
      <c r="L73" s="46">
        <f t="shared" si="19"/>
        <v>386362.67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2023-05-24T18:47:44Z</dcterms:modified>
  <cp:category/>
  <cp:version/>
  <cp:contentType/>
  <cp:contentStatus/>
</cp:coreProperties>
</file>