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<sst xmlns="http://schemas.openxmlformats.org/spreadsheetml/2006/main" count="86" uniqueCount="85">
  <si>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</si>
  <si>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</si>
  <si>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</si>
  <si>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</si>
  <si>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</si>
  <si>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</si>
  <si>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</si>
  <si>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</si>
  <si>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</si>
  <si>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</si>
  <si>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</si>
  <si>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</si>
  <si>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</si>
  <si>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</si>
  <si>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</si>
  <si>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</si>
  <si>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</si>
  <si>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</si>
  <si>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</si>
  <si>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</si>
  <si>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</si>
  <si>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</si>
  <si>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</si>
  <si>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</si>
  <si>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</si>
  <si>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</si>
  <si>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</si>
  <si>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</si>
  <si>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</si>
  <si>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</si>
  <si>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</si>
  <si>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</si>
  <si>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</si>
  <si>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</si>
  <si>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</si>
  <si>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</si>
  <si>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</si>
  <si>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</si>
  <si>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</si>
  <si>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</si>
  <si>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</si>
  <si>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</si>
  <si>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</si>
  <si>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</si>
  <si>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</si>
  <si>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</si>
  <si>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</si>
  <si>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</si>
  <si>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</si>
  <si>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</si>
  <si>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</si>
  <si>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</si>
  <si>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</si>
  <si>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</si>
  <si>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</si>
  <si>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</si>
  <si>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</si>
  <si>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</si>
  <si>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</si>
  <si>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</si>
  <si>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</si>
  <si>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</si>
  <si>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</si>
  <si>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</si>
  <si>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</si>
  <si>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</si>
  <si>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</si>
  <si>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</si>
  <si>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</si>
  <si>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</si>
  <si>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</si>
  <si>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</si>
  <si>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</si>
  <si>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</si>
  <si>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</si>
  <si>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</si>
  <si>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</si>
  <si>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</si>
  <si>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</si>
  <si>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</si>
  <si>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</si>
  <si>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</si>
  <si>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</si>
  <si>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</si>
  <si>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25/05/23 - VENCIMENTO 01/06/23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</si>
</sst>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90612</v>
      </c>
      <c r="C7" s="10">
        <f aca="true" t="shared" si="0" ref="C7:K7">C8+C11</f>
        <v>112257</v>
      </c>
      <c r="D7" s="10">
        <f t="shared" si="0"/>
        <v>330017</v>
      </c>
      <c r="E7" s="10">
        <f t="shared" si="0"/>
        <v>260097</v>
      </c>
      <c r="F7" s="10">
        <f t="shared" si="0"/>
        <v>272161</v>
      </c>
      <c r="G7" s="10">
        <f t="shared" si="0"/>
        <v>155588</v>
      </c>
      <c r="H7" s="10">
        <f t="shared" si="0"/>
        <v>88570</v>
      </c>
      <c r="I7" s="10">
        <f t="shared" si="0"/>
        <v>123498</v>
      </c>
      <c r="J7" s="10">
        <f t="shared" si="0"/>
        <v>129164</v>
      </c>
      <c r="K7" s="10">
        <f t="shared" si="0"/>
        <v>224007</v>
      </c>
      <c r="L7" s="10">
        <f aca="true" t="shared" si="1" ref="L7:L13">SUM(B7:K7)</f>
        <v>1785971</v>
      </c>
      <c r="M7" s="11"/>
    </row>
    <row r="8" spans="1:13" ht="17.25" customHeight="1">
      <c r="A8" s="12" t="s">
        <v>82</v>
      </c>
      <c r="B8" s="13">
        <f>B9+B10</f>
        <v>4909</v>
      </c>
      <c r="C8" s="13">
        <f aca="true" t="shared" si="2" ref="C8:K8">C9+C10</f>
        <v>5704</v>
      </c>
      <c r="D8" s="13">
        <f t="shared" si="2"/>
        <v>17092</v>
      </c>
      <c r="E8" s="13">
        <f t="shared" si="2"/>
        <v>11534</v>
      </c>
      <c r="F8" s="13">
        <f t="shared" si="2"/>
        <v>10755</v>
      </c>
      <c r="G8" s="13">
        <f t="shared" si="2"/>
        <v>8571</v>
      </c>
      <c r="H8" s="13">
        <f t="shared" si="2"/>
        <v>4446</v>
      </c>
      <c r="I8" s="13">
        <f t="shared" si="2"/>
        <v>4875</v>
      </c>
      <c r="J8" s="13">
        <f t="shared" si="2"/>
        <v>7018</v>
      </c>
      <c r="K8" s="13">
        <f t="shared" si="2"/>
        <v>10618</v>
      </c>
      <c r="L8" s="13">
        <f t="shared" si="1"/>
        <v>85522</v>
      </c>
      <c r="M8"/>
    </row>
    <row r="9" spans="1:13" ht="17.25" customHeight="1">
      <c r="A9" s="14" t="s">
        <v>18</v>
      </c>
      <c r="B9" s="15">
        <v>4905</v>
      </c>
      <c r="C9" s="15">
        <v>5704</v>
      </c>
      <c r="D9" s="15">
        <v>17092</v>
      </c>
      <c r="E9" s="15">
        <v>11532</v>
      </c>
      <c r="F9" s="15">
        <v>10755</v>
      </c>
      <c r="G9" s="15">
        <v>8571</v>
      </c>
      <c r="H9" s="15">
        <v>4360</v>
      </c>
      <c r="I9" s="15">
        <v>4875</v>
      </c>
      <c r="J9" s="15">
        <v>7018</v>
      </c>
      <c r="K9" s="15">
        <v>10618</v>
      </c>
      <c r="L9" s="13">
        <f t="shared" si="1"/>
        <v>85430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86</v>
      </c>
      <c r="I10" s="15">
        <v>0</v>
      </c>
      <c r="J10" s="15">
        <v>0</v>
      </c>
      <c r="K10" s="15">
        <v>0</v>
      </c>
      <c r="L10" s="13">
        <f t="shared" si="1"/>
        <v>92</v>
      </c>
      <c r="M10"/>
    </row>
    <row r="11" spans="1:13" ht="17.25" customHeight="1">
      <c r="A11" s="12" t="s">
        <v>71</v>
      </c>
      <c r="B11" s="15">
        <v>85703</v>
      </c>
      <c r="C11" s="15">
        <v>106553</v>
      </c>
      <c r="D11" s="15">
        <v>312925</v>
      </c>
      <c r="E11" s="15">
        <v>248563</v>
      </c>
      <c r="F11" s="15">
        <v>261406</v>
      </c>
      <c r="G11" s="15">
        <v>147017</v>
      </c>
      <c r="H11" s="15">
        <v>84124</v>
      </c>
      <c r="I11" s="15">
        <v>118623</v>
      </c>
      <c r="J11" s="15">
        <v>122146</v>
      </c>
      <c r="K11" s="15">
        <v>213389</v>
      </c>
      <c r="L11" s="13">
        <f t="shared" si="1"/>
        <v>1700449</v>
      </c>
      <c r="M11" s="60"/>
    </row>
    <row r="12" spans="1:13" ht="17.25" customHeight="1">
      <c r="A12" s="14" t="s">
        <v>83</v>
      </c>
      <c r="B12" s="15">
        <v>8986</v>
      </c>
      <c r="C12" s="15">
        <v>7612</v>
      </c>
      <c r="D12" s="15">
        <v>25619</v>
      </c>
      <c r="E12" s="15">
        <v>22896</v>
      </c>
      <c r="F12" s="15">
        <v>20274</v>
      </c>
      <c r="G12" s="15">
        <v>12653</v>
      </c>
      <c r="H12" s="15">
        <v>7000</v>
      </c>
      <c r="I12" s="15">
        <v>6208</v>
      </c>
      <c r="J12" s="15">
        <v>7962</v>
      </c>
      <c r="K12" s="15">
        <v>12940</v>
      </c>
      <c r="L12" s="13">
        <f t="shared" si="1"/>
        <v>132150</v>
      </c>
      <c r="M12" s="60"/>
    </row>
    <row r="13" spans="1:13" ht="17.25" customHeight="1">
      <c r="A13" s="14" t="s">
        <v>72</v>
      </c>
      <c r="B13" s="15">
        <f>+B11-B12</f>
        <v>76717</v>
      </c>
      <c r="C13" s="15">
        <f aca="true" t="shared" si="3" ref="C13:K13">+C11-C12</f>
        <v>98941</v>
      </c>
      <c r="D13" s="15">
        <f t="shared" si="3"/>
        <v>287306</v>
      </c>
      <c r="E13" s="15">
        <f t="shared" si="3"/>
        <v>225667</v>
      </c>
      <c r="F13" s="15">
        <f t="shared" si="3"/>
        <v>241132</v>
      </c>
      <c r="G13" s="15">
        <f t="shared" si="3"/>
        <v>134364</v>
      </c>
      <c r="H13" s="15">
        <f t="shared" si="3"/>
        <v>77124</v>
      </c>
      <c r="I13" s="15">
        <f t="shared" si="3"/>
        <v>112415</v>
      </c>
      <c r="J13" s="15">
        <f t="shared" si="3"/>
        <v>114184</v>
      </c>
      <c r="K13" s="15">
        <f t="shared" si="3"/>
        <v>200449</v>
      </c>
      <c r="L13" s="13">
        <f t="shared" si="1"/>
        <v>1568299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1.240591975121553</v>
      </c>
      <c r="C18" s="22">
        <v>1.163699692188095</v>
      </c>
      <c r="D18" s="22">
        <v>1.051987841911666</v>
      </c>
      <c r="E18" s="22">
        <v>1.081779719211305</v>
      </c>
      <c r="F18" s="22">
        <v>1.209747045590086</v>
      </c>
      <c r="G18" s="22">
        <v>1.164480694306017</v>
      </c>
      <c r="H18" s="22">
        <v>1.063598607294935</v>
      </c>
      <c r="I18" s="22">
        <v>1.144077332049714</v>
      </c>
      <c r="J18" s="22">
        <v>1.238812023729232</v>
      </c>
      <c r="K18" s="22">
        <v>1.102572360461623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813388.9800000001</v>
      </c>
      <c r="C20" s="25">
        <f aca="true" t="shared" si="4" ref="C20:K20">SUM(C21:C28)</f>
        <v>546234.27</v>
      </c>
      <c r="D20" s="25">
        <f t="shared" si="4"/>
        <v>1738185.54</v>
      </c>
      <c r="E20" s="25">
        <f t="shared" si="4"/>
        <v>1415376</v>
      </c>
      <c r="F20" s="25">
        <f t="shared" si="4"/>
        <v>1482881.2799999998</v>
      </c>
      <c r="G20" s="25">
        <f t="shared" si="4"/>
        <v>894653.27</v>
      </c>
      <c r="H20" s="25">
        <f t="shared" si="4"/>
        <v>514971.9699999999</v>
      </c>
      <c r="I20" s="25">
        <f t="shared" si="4"/>
        <v>629649.9200000002</v>
      </c>
      <c r="J20" s="25">
        <f t="shared" si="4"/>
        <v>772838.06</v>
      </c>
      <c r="K20" s="25">
        <f t="shared" si="4"/>
        <v>973899.7799999998</v>
      </c>
      <c r="L20" s="25">
        <f>SUM(B20:K20)</f>
        <v>9782079.069999998</v>
      </c>
      <c r="M20"/>
    </row>
    <row r="21" spans="1:13" ht="17.25" customHeight="1">
      <c r="A21" s="26" t="s">
        <v>22</v>
      </c>
      <c r="B21" s="56">
        <f>ROUND((B15+B16)*B7,2)</f>
        <v>651074.4</v>
      </c>
      <c r="C21" s="56">
        <f aca="true" t="shared" si="5" ref="C21:K21">ROUND((C15+C16)*C7,2)</f>
        <v>454483.69</v>
      </c>
      <c r="D21" s="56">
        <f t="shared" si="5"/>
        <v>1590186.91</v>
      </c>
      <c r="E21" s="56">
        <f t="shared" si="5"/>
        <v>1269507.45</v>
      </c>
      <c r="F21" s="56">
        <f t="shared" si="5"/>
        <v>1173721.53</v>
      </c>
      <c r="G21" s="56">
        <f t="shared" si="5"/>
        <v>737798.3</v>
      </c>
      <c r="H21" s="56">
        <f t="shared" si="5"/>
        <v>462636.54</v>
      </c>
      <c r="I21" s="56">
        <f t="shared" si="5"/>
        <v>534832.79</v>
      </c>
      <c r="J21" s="56">
        <f t="shared" si="5"/>
        <v>602433.81</v>
      </c>
      <c r="K21" s="56">
        <f t="shared" si="5"/>
        <v>853175.46</v>
      </c>
      <c r="L21" s="33">
        <f aca="true" t="shared" si="6" ref="L21:L28">SUM(B21:K21)</f>
        <v>8329850.88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156643.28</v>
      </c>
      <c r="C22" s="33">
        <f t="shared" si="7"/>
        <v>74398.84</v>
      </c>
      <c r="D22" s="33">
        <f t="shared" si="7"/>
        <v>82670.39</v>
      </c>
      <c r="E22" s="33">
        <f t="shared" si="7"/>
        <v>103819.96</v>
      </c>
      <c r="F22" s="33">
        <f t="shared" si="7"/>
        <v>246184.62</v>
      </c>
      <c r="G22" s="33">
        <f t="shared" si="7"/>
        <v>121353.58</v>
      </c>
      <c r="H22" s="33">
        <f t="shared" si="7"/>
        <v>29423.04</v>
      </c>
      <c r="I22" s="33">
        <f t="shared" si="7"/>
        <v>77057.28</v>
      </c>
      <c r="J22" s="33">
        <f t="shared" si="7"/>
        <v>143868.44</v>
      </c>
      <c r="K22" s="33">
        <f t="shared" si="7"/>
        <v>87512.22</v>
      </c>
      <c r="L22" s="33">
        <f t="shared" si="6"/>
        <v>1122931.6500000001</v>
      </c>
      <c r="M22"/>
    </row>
    <row r="23" spans="1:13" ht="17.25" customHeight="1">
      <c r="A23" s="27" t="s">
        <v>24</v>
      </c>
      <c r="B23" s="33">
        <v>2872.35</v>
      </c>
      <c r="C23" s="33">
        <v>14867.1</v>
      </c>
      <c r="D23" s="33">
        <v>59423.37</v>
      </c>
      <c r="E23" s="33">
        <v>36654.5</v>
      </c>
      <c r="F23" s="33">
        <v>59184.98</v>
      </c>
      <c r="G23" s="33">
        <v>34308.89</v>
      </c>
      <c r="H23" s="33">
        <v>20479.22</v>
      </c>
      <c r="I23" s="33">
        <v>15155.87</v>
      </c>
      <c r="J23" s="33">
        <v>22016.92</v>
      </c>
      <c r="K23" s="33">
        <v>28371.94</v>
      </c>
      <c r="L23" s="33">
        <f t="shared" si="6"/>
        <v>293335.14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614.83</v>
      </c>
      <c r="C26" s="33">
        <v>414.23</v>
      </c>
      <c r="D26" s="33">
        <v>1315.63</v>
      </c>
      <c r="E26" s="33">
        <v>1070.74</v>
      </c>
      <c r="F26" s="33">
        <v>1120.24</v>
      </c>
      <c r="G26" s="33">
        <v>677.35</v>
      </c>
      <c r="H26" s="33">
        <v>388.18</v>
      </c>
      <c r="I26" s="33">
        <v>476.75</v>
      </c>
      <c r="J26" s="33">
        <v>583.57</v>
      </c>
      <c r="K26" s="33">
        <v>737.27</v>
      </c>
      <c r="L26" s="33">
        <f t="shared" si="6"/>
        <v>7398.790000000001</v>
      </c>
      <c r="M26" s="60"/>
    </row>
    <row r="27" spans="1:13" ht="17.25" customHeight="1">
      <c r="A27" s="27" t="s">
        <v>75</v>
      </c>
      <c r="B27" s="33">
        <v>314.15</v>
      </c>
      <c r="C27" s="33">
        <v>236.95</v>
      </c>
      <c r="D27" s="33">
        <v>770.82</v>
      </c>
      <c r="E27" s="33">
        <v>589.5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</v>
      </c>
      <c r="K27" s="33">
        <v>440.83</v>
      </c>
      <c r="L27" s="33">
        <f t="shared" si="6"/>
        <v>4167.26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-123831.05</v>
      </c>
      <c r="C31" s="33">
        <f t="shared" si="8"/>
        <v>-25097.6</v>
      </c>
      <c r="D31" s="33">
        <f t="shared" si="8"/>
        <v>-75231.2</v>
      </c>
      <c r="E31" s="33">
        <f t="shared" si="8"/>
        <v>-56259.44999999991</v>
      </c>
      <c r="F31" s="33">
        <f t="shared" si="8"/>
        <v>-47506.8</v>
      </c>
      <c r="G31" s="33">
        <f t="shared" si="8"/>
        <v>-37831.200000000004</v>
      </c>
      <c r="H31" s="33">
        <f t="shared" si="8"/>
        <v>-25575.13</v>
      </c>
      <c r="I31" s="33">
        <f t="shared" si="8"/>
        <v>-30352.739999999998</v>
      </c>
      <c r="J31" s="33">
        <f t="shared" si="8"/>
        <v>-30879.2</v>
      </c>
      <c r="K31" s="33">
        <f t="shared" si="8"/>
        <v>-46890.799999999996</v>
      </c>
      <c r="L31" s="33">
        <f aca="true" t="shared" si="9" ref="L31:L38">SUM(B31:K31)</f>
        <v>-499455.16999999987</v>
      </c>
      <c r="M31"/>
    </row>
    <row r="32" spans="1:13" ht="18.75" customHeight="1">
      <c r="A32" s="27" t="s">
        <v>28</v>
      </c>
      <c r="B32" s="33">
        <f>B33+B34+B35+B36</f>
        <v>-21582</v>
      </c>
      <c r="C32" s="33">
        <f aca="true" t="shared" si="10" ref="C32:K32">C33+C34+C35+C36</f>
        <v>-25097.6</v>
      </c>
      <c r="D32" s="33">
        <f t="shared" si="10"/>
        <v>-75204.8</v>
      </c>
      <c r="E32" s="33">
        <f t="shared" si="10"/>
        <v>-50740.8</v>
      </c>
      <c r="F32" s="33">
        <f t="shared" si="10"/>
        <v>-47322</v>
      </c>
      <c r="G32" s="33">
        <f t="shared" si="10"/>
        <v>-37712.4</v>
      </c>
      <c r="H32" s="33">
        <f t="shared" si="10"/>
        <v>-19184</v>
      </c>
      <c r="I32" s="33">
        <f t="shared" si="10"/>
        <v>-30352.739999999998</v>
      </c>
      <c r="J32" s="33">
        <f t="shared" si="10"/>
        <v>-30879.2</v>
      </c>
      <c r="K32" s="33">
        <f t="shared" si="10"/>
        <v>-46719.2</v>
      </c>
      <c r="L32" s="33">
        <f t="shared" si="9"/>
        <v>-384794.74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-21582</v>
      </c>
      <c r="C33" s="33">
        <f t="shared" si="11"/>
        <v>-25097.6</v>
      </c>
      <c r="D33" s="33">
        <f t="shared" si="11"/>
        <v>-75204.8</v>
      </c>
      <c r="E33" s="33">
        <f t="shared" si="11"/>
        <v>-50740.8</v>
      </c>
      <c r="F33" s="33">
        <f t="shared" si="11"/>
        <v>-47322</v>
      </c>
      <c r="G33" s="33">
        <f t="shared" si="11"/>
        <v>-37712.4</v>
      </c>
      <c r="H33" s="33">
        <f t="shared" si="11"/>
        <v>-19184</v>
      </c>
      <c r="I33" s="33">
        <f t="shared" si="11"/>
        <v>-21450</v>
      </c>
      <c r="J33" s="33">
        <f t="shared" si="11"/>
        <v>-30879.2</v>
      </c>
      <c r="K33" s="33">
        <f t="shared" si="11"/>
        <v>-46719.2</v>
      </c>
      <c r="L33" s="33">
        <f t="shared" si="9"/>
        <v>-375892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-8902.74</v>
      </c>
      <c r="J36" s="17">
        <v>0</v>
      </c>
      <c r="K36" s="17">
        <v>0</v>
      </c>
      <c r="L36" s="33">
        <f t="shared" si="9"/>
        <v>-8902.74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-26.4</v>
      </c>
      <c r="E37" s="38">
        <f t="shared" si="12"/>
        <v>-5518.649999999907</v>
      </c>
      <c r="F37" s="38">
        <f t="shared" si="12"/>
        <v>-184.8</v>
      </c>
      <c r="G37" s="38">
        <f t="shared" si="12"/>
        <v>-118.8</v>
      </c>
      <c r="H37" s="38">
        <f t="shared" si="12"/>
        <v>-6391.13</v>
      </c>
      <c r="I37" s="38">
        <f t="shared" si="12"/>
        <v>0</v>
      </c>
      <c r="J37" s="38">
        <f t="shared" si="12"/>
        <v>0</v>
      </c>
      <c r="K37" s="38">
        <f t="shared" si="12"/>
        <v>-171.6</v>
      </c>
      <c r="L37" s="33">
        <f t="shared" si="9"/>
        <v>-114660.42999999992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-26.4</v>
      </c>
      <c r="E45" s="17">
        <v>0</v>
      </c>
      <c r="F45" s="17">
        <v>-184.8</v>
      </c>
      <c r="G45" s="17">
        <v>-118.8</v>
      </c>
      <c r="H45" s="17">
        <v>-79.2</v>
      </c>
      <c r="I45" s="17">
        <v>0</v>
      </c>
      <c r="J45" s="17">
        <v>0</v>
      </c>
      <c r="K45" s="17">
        <v>-171.6</v>
      </c>
      <c r="L45" s="30">
        <f t="shared" si="13"/>
        <v>-580.8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689557.93</v>
      </c>
      <c r="C55" s="41">
        <f t="shared" si="16"/>
        <v>521136.67000000004</v>
      </c>
      <c r="D55" s="41">
        <f t="shared" si="16"/>
        <v>1662954.34</v>
      </c>
      <c r="E55" s="41">
        <f t="shared" si="16"/>
        <v>1359116.55</v>
      </c>
      <c r="F55" s="41">
        <f t="shared" si="16"/>
        <v>1435374.4799999997</v>
      </c>
      <c r="G55" s="41">
        <f t="shared" si="16"/>
        <v>856822.0700000001</v>
      </c>
      <c r="H55" s="41">
        <f t="shared" si="16"/>
        <v>489396.8399999999</v>
      </c>
      <c r="I55" s="41">
        <f t="shared" si="16"/>
        <v>599297.1800000002</v>
      </c>
      <c r="J55" s="41">
        <f t="shared" si="16"/>
        <v>741958.8600000001</v>
      </c>
      <c r="K55" s="41">
        <f t="shared" si="16"/>
        <v>927008.9799999997</v>
      </c>
      <c r="L55" s="42">
        <f t="shared" si="14"/>
        <v>9282623.9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689557.93</v>
      </c>
      <c r="C61" s="41">
        <f aca="true" t="shared" si="18" ref="C61:J61">SUM(C62:C73)</f>
        <v>521136.67000000004</v>
      </c>
      <c r="D61" s="41">
        <f t="shared" si="18"/>
        <v>1662954.351097581</v>
      </c>
      <c r="E61" s="41">
        <f t="shared" si="18"/>
        <v>1359116.5574264722</v>
      </c>
      <c r="F61" s="41">
        <f t="shared" si="18"/>
        <v>1435374.4811795119</v>
      </c>
      <c r="G61" s="41">
        <f t="shared" si="18"/>
        <v>856822.050166948</v>
      </c>
      <c r="H61" s="41">
        <f t="shared" si="18"/>
        <v>489396.83751724614</v>
      </c>
      <c r="I61" s="41">
        <f>SUM(I62:I78)</f>
        <v>599297.1842846042</v>
      </c>
      <c r="J61" s="41">
        <f t="shared" si="18"/>
        <v>741958.8589734811</v>
      </c>
      <c r="K61" s="41">
        <f>SUM(K62:K75)</f>
        <v>927008.98</v>
      </c>
      <c r="L61" s="46">
        <f>SUM(B61:K61)</f>
        <v>9282623.900645843</v>
      </c>
      <c r="M61" s="40"/>
    </row>
    <row r="62" spans="1:13" ht="18.75" customHeight="1">
      <c r="A62" s="47" t="s">
        <v>46</v>
      </c>
      <c r="B62" s="48">
        <v>689557.93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689557.93</v>
      </c>
      <c r="M62"/>
    </row>
    <row r="63" spans="1:13" ht="18.75" customHeight="1">
      <c r="A63" s="47" t="s">
        <v>55</v>
      </c>
      <c r="B63" s="17">
        <v>0</v>
      </c>
      <c r="C63" s="48">
        <v>455421.34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455421.34</v>
      </c>
      <c r="M63"/>
    </row>
    <row r="64" spans="1:13" ht="18.75" customHeight="1">
      <c r="A64" s="47" t="s">
        <v>56</v>
      </c>
      <c r="B64" s="17">
        <v>0</v>
      </c>
      <c r="C64" s="48">
        <v>65715.33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65715.33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1662954.351097581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1662954.351097581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1359116.5574264722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1359116.5574264722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1435374.4811795119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1435374.4811795119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856822.050166948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856822.050166948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489396.83751724614</v>
      </c>
      <c r="I69" s="17">
        <v>0</v>
      </c>
      <c r="J69" s="17">
        <v>0</v>
      </c>
      <c r="K69" s="17">
        <v>0</v>
      </c>
      <c r="L69" s="46">
        <f t="shared" si="19"/>
        <v>489396.83751724614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599297.1842846042</v>
      </c>
      <c r="J70" s="17">
        <v>0</v>
      </c>
      <c r="K70" s="17">
        <v>0</v>
      </c>
      <c r="L70" s="46">
        <f t="shared" si="19"/>
        <v>599297.1842846042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741958.8589734811</v>
      </c>
      <c r="K71" s="17">
        <v>0</v>
      </c>
      <c r="L71" s="46">
        <f t="shared" si="19"/>
        <v>741958.8589734811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542114.85</v>
      </c>
      <c r="L72" s="46">
        <f t="shared" si="19"/>
        <v>542114.85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384894.13</v>
      </c>
      <c r="L73" s="46">
        <f t="shared" si="19"/>
        <v>384894.13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2023-05-31T21:31:15Z</dcterms:modified>
  <cp:category/>
  <cp:version/>
  <cp:contentType/>
  <cp:contentStatus/>
</cp:coreProperties>
</file>