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<sst xmlns="http://schemas.openxmlformats.org/spreadsheetml/2006/main" count="82" uniqueCount="81">
  <si>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</si>
  <si>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</si>
  <si>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</si>
  <si>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</si>
  <si>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</si>
  <si>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</si>
  <si>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</si>
  <si>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</si>
  <si>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</si>
  <si>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</si>
  <si>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</si>
  <si>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</si>
  <si>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</si>
  <si>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</si>
  <si>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</si>
  <si>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</si>
  <si>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</si>
  <si>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</si>
  <si>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</si>
  <si>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</si>
  <si>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</si>
  <si>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</si>
  <si>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</si>
  <si>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</si>
  <si>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</si>
  <si>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</si>
  <si>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</si>
  <si>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</si>
  <si>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</si>
  <si>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</si>
  <si>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</si>
  <si>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</si>
  <si>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</si>
  <si>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</si>
  <si>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</si>
  <si>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</si>
  <si>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</si>
  <si>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</si>
  <si>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</si>
  <si>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</si>
  <si>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</si>
  <si>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</si>
  <si>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</si>
  <si>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</si>
  <si>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</si>
  <si>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</si>
  <si>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</si>
  <si>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</si>
  <si>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</si>
  <si>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</si>
  <si>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</si>
  <si>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</si>
  <si>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</si>
  <si>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</si>
  <si>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</si>
  <si>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</si>
  <si>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</si>
  <si>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</si>
  <si>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</si>
  <si>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</si>
  <si>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</si>
  <si>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</si>
  <si>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</si>
  <si>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</si>
  <si>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</si>
  <si>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</si>
  <si>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</si>
  <si>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</si>
  <si>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</si>
  <si>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</si>
  <si>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</si>
  <si>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</si>
  <si>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</si>
  <si>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</si>
  <si>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</si>
  <si>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</si>
  <si>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</si>
  <si>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</si>
  <si>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</si>
  <si>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</si>
  <si>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01/05/23 - VENCIMENTO 08/05/23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</si>
</sst>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101871</v>
      </c>
      <c r="C7" s="46">
        <f aca="true" t="shared" si="0" ref="C7:J7">+C8+C11</f>
        <v>75566</v>
      </c>
      <c r="D7" s="46">
        <f t="shared" si="0"/>
        <v>105379</v>
      </c>
      <c r="E7" s="46">
        <f t="shared" si="0"/>
        <v>52188</v>
      </c>
      <c r="F7" s="46">
        <f t="shared" si="0"/>
        <v>87912</v>
      </c>
      <c r="G7" s="46">
        <f t="shared" si="0"/>
        <v>88251</v>
      </c>
      <c r="H7" s="46">
        <f t="shared" si="0"/>
        <v>97491</v>
      </c>
      <c r="I7" s="46">
        <f t="shared" si="0"/>
        <v>128691</v>
      </c>
      <c r="J7" s="46">
        <f t="shared" si="0"/>
        <v>31851</v>
      </c>
      <c r="K7" s="38">
        <f aca="true" t="shared" si="1" ref="K7:K13">SUM(B7:J7)</f>
        <v>769200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6791</v>
      </c>
      <c r="C8" s="44">
        <f t="shared" si="2"/>
        <v>5792</v>
      </c>
      <c r="D8" s="44">
        <f t="shared" si="2"/>
        <v>7219</v>
      </c>
      <c r="E8" s="44">
        <f t="shared" si="2"/>
        <v>4013</v>
      </c>
      <c r="F8" s="44">
        <f t="shared" si="2"/>
        <v>6326</v>
      </c>
      <c r="G8" s="44">
        <f t="shared" si="2"/>
        <v>3608</v>
      </c>
      <c r="H8" s="44">
        <f t="shared" si="2"/>
        <v>3378</v>
      </c>
      <c r="I8" s="44">
        <f t="shared" si="2"/>
        <v>7850</v>
      </c>
      <c r="J8" s="44">
        <f t="shared" si="2"/>
        <v>1094</v>
      </c>
      <c r="K8" s="38">
        <f t="shared" si="1"/>
        <v>46071</v>
      </c>
      <c r="L8"/>
      <c r="M8"/>
      <c r="N8"/>
    </row>
    <row r="9" spans="1:14" ht="16.5" customHeight="1">
      <c r="A9" s="22" t="s">
        <v>32</v>
      </c>
      <c r="B9" s="44">
        <v>6785</v>
      </c>
      <c r="C9" s="44">
        <v>5792</v>
      </c>
      <c r="D9" s="44">
        <v>7219</v>
      </c>
      <c r="E9" s="44">
        <v>3964</v>
      </c>
      <c r="F9" s="44">
        <v>6316</v>
      </c>
      <c r="G9" s="44">
        <v>3608</v>
      </c>
      <c r="H9" s="44">
        <v>3378</v>
      </c>
      <c r="I9" s="44">
        <v>7834</v>
      </c>
      <c r="J9" s="44">
        <v>1094</v>
      </c>
      <c r="K9" s="38">
        <f t="shared" si="1"/>
        <v>45990</v>
      </c>
      <c r="L9"/>
      <c r="M9"/>
      <c r="N9"/>
    </row>
    <row r="10" spans="1:14" ht="16.5" customHeight="1">
      <c r="A10" s="22" t="s">
        <v>31</v>
      </c>
      <c r="B10" s="44">
        <v>6</v>
      </c>
      <c r="C10" s="44">
        <v>0</v>
      </c>
      <c r="D10" s="44">
        <v>0</v>
      </c>
      <c r="E10" s="44">
        <v>49</v>
      </c>
      <c r="F10" s="44">
        <v>10</v>
      </c>
      <c r="G10" s="44">
        <v>0</v>
      </c>
      <c r="H10" s="44">
        <v>0</v>
      </c>
      <c r="I10" s="44">
        <v>16</v>
      </c>
      <c r="J10" s="44">
        <v>0</v>
      </c>
      <c r="K10" s="38">
        <f t="shared" si="1"/>
        <v>81</v>
      </c>
      <c r="L10"/>
      <c r="M10"/>
      <c r="N10"/>
    </row>
    <row r="11" spans="1:14" ht="16.5" customHeight="1">
      <c r="A11" s="43" t="s">
        <v>67</v>
      </c>
      <c r="B11" s="42">
        <v>95080</v>
      </c>
      <c r="C11" s="42">
        <v>69774</v>
      </c>
      <c r="D11" s="42">
        <v>98160</v>
      </c>
      <c r="E11" s="42">
        <v>48175</v>
      </c>
      <c r="F11" s="42">
        <v>81586</v>
      </c>
      <c r="G11" s="42">
        <v>84643</v>
      </c>
      <c r="H11" s="42">
        <v>94113</v>
      </c>
      <c r="I11" s="42">
        <v>120841</v>
      </c>
      <c r="J11" s="42">
        <v>30757</v>
      </c>
      <c r="K11" s="38">
        <f t="shared" si="1"/>
        <v>723129</v>
      </c>
      <c r="L11" s="59"/>
      <c r="M11" s="59"/>
      <c r="N11" s="59"/>
    </row>
    <row r="12" spans="1:14" ht="16.5" customHeight="1">
      <c r="A12" s="22" t="s">
        <v>79</v>
      </c>
      <c r="B12" s="42">
        <v>7810</v>
      </c>
      <c r="C12" s="42">
        <v>6100</v>
      </c>
      <c r="D12" s="42">
        <v>8896</v>
      </c>
      <c r="E12" s="42">
        <v>5196</v>
      </c>
      <c r="F12" s="42">
        <v>5323</v>
      </c>
      <c r="G12" s="42">
        <v>5058</v>
      </c>
      <c r="H12" s="42">
        <v>4636</v>
      </c>
      <c r="I12" s="42">
        <v>6711</v>
      </c>
      <c r="J12" s="42">
        <v>1303</v>
      </c>
      <c r="K12" s="38">
        <f t="shared" si="1"/>
        <v>51033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87270</v>
      </c>
      <c r="C13" s="42">
        <f>+C11-C12</f>
        <v>63674</v>
      </c>
      <c r="D13" s="42">
        <f>+D11-D12</f>
        <v>89264</v>
      </c>
      <c r="E13" s="42">
        <f aca="true" t="shared" si="3" ref="E13:J13">+E11-E12</f>
        <v>42979</v>
      </c>
      <c r="F13" s="42">
        <f t="shared" si="3"/>
        <v>76263</v>
      </c>
      <c r="G13" s="42">
        <f t="shared" si="3"/>
        <v>79585</v>
      </c>
      <c r="H13" s="42">
        <f t="shared" si="3"/>
        <v>89477</v>
      </c>
      <c r="I13" s="42">
        <f t="shared" si="3"/>
        <v>114130</v>
      </c>
      <c r="J13" s="42">
        <f t="shared" si="3"/>
        <v>29454</v>
      </c>
      <c r="K13" s="38">
        <f t="shared" si="1"/>
        <v>672096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1.134527102256563</v>
      </c>
      <c r="C18" s="39">
        <v>1.270277025541866</v>
      </c>
      <c r="D18" s="39">
        <v>1.105315142897361</v>
      </c>
      <c r="E18" s="39">
        <v>1.393452837509145</v>
      </c>
      <c r="F18" s="39">
        <v>1.038639222730311</v>
      </c>
      <c r="G18" s="39">
        <v>1.146170354859112</v>
      </c>
      <c r="H18" s="39">
        <v>1.196591436172751</v>
      </c>
      <c r="I18" s="39">
        <v>1.134239211056743</v>
      </c>
      <c r="J18" s="39">
        <v>1.046890269087443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542886.15</v>
      </c>
      <c r="C20" s="36">
        <f aca="true" t="shared" si="4" ref="C20:J20">SUM(C21:C28)</f>
        <v>503663.2</v>
      </c>
      <c r="D20" s="36">
        <f t="shared" si="4"/>
        <v>679590.8</v>
      </c>
      <c r="E20" s="36">
        <f t="shared" si="4"/>
        <v>370699.86</v>
      </c>
      <c r="F20" s="36">
        <f t="shared" si="4"/>
        <v>482922.75999999995</v>
      </c>
      <c r="G20" s="36">
        <f t="shared" si="4"/>
        <v>537787.19</v>
      </c>
      <c r="H20" s="36">
        <f t="shared" si="4"/>
        <v>501800.35</v>
      </c>
      <c r="I20" s="36">
        <f t="shared" si="4"/>
        <v>634430.79</v>
      </c>
      <c r="J20" s="36">
        <f t="shared" si="4"/>
        <v>165904.24000000002</v>
      </c>
      <c r="K20" s="36">
        <f aca="true" t="shared" si="5" ref="K20:K28">SUM(B20:J20)</f>
        <v>4419685.34</v>
      </c>
      <c r="L20"/>
      <c r="M20"/>
      <c r="N20"/>
    </row>
    <row r="21" spans="1:14" ht="16.5" customHeight="1">
      <c r="A21" s="35" t="s">
        <v>28</v>
      </c>
      <c r="B21" s="58">
        <f>ROUND((B15+B16)*B7,2)</f>
        <v>451380.21</v>
      </c>
      <c r="C21" s="58">
        <f>ROUND((C15+C16)*C7,2)</f>
        <v>367832.62</v>
      </c>
      <c r="D21" s="58">
        <f aca="true" t="shared" si="6" ref="D21:J21">ROUND((D15+D16)*D7,2)</f>
        <v>568646.16</v>
      </c>
      <c r="E21" s="58">
        <f t="shared" si="6"/>
        <v>244845.22</v>
      </c>
      <c r="F21" s="58">
        <f t="shared" si="6"/>
        <v>436474.29</v>
      </c>
      <c r="G21" s="58">
        <f t="shared" si="6"/>
        <v>442596.42</v>
      </c>
      <c r="H21" s="58">
        <f t="shared" si="6"/>
        <v>389301.06</v>
      </c>
      <c r="I21" s="58">
        <f t="shared" si="6"/>
        <v>519100.89</v>
      </c>
      <c r="J21" s="58">
        <f t="shared" si="6"/>
        <v>145374.33</v>
      </c>
      <c r="K21" s="30">
        <f t="shared" si="5"/>
        <v>3565551.2000000007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60722.87</v>
      </c>
      <c r="C22" s="30">
        <f t="shared" si="7"/>
        <v>99416.71</v>
      </c>
      <c r="D22" s="30">
        <f t="shared" si="7"/>
        <v>59887.05</v>
      </c>
      <c r="E22" s="30">
        <f t="shared" si="7"/>
        <v>96335.05</v>
      </c>
      <c r="F22" s="30">
        <f t="shared" si="7"/>
        <v>16865.03</v>
      </c>
      <c r="G22" s="30">
        <f t="shared" si="7"/>
        <v>64694.48</v>
      </c>
      <c r="H22" s="30">
        <f t="shared" si="7"/>
        <v>76533.25</v>
      </c>
      <c r="I22" s="30">
        <f t="shared" si="7"/>
        <v>69683.69</v>
      </c>
      <c r="J22" s="30">
        <f t="shared" si="7"/>
        <v>6816.64</v>
      </c>
      <c r="K22" s="30">
        <f t="shared" si="5"/>
        <v>550954.7699999999</v>
      </c>
      <c r="L22"/>
      <c r="M22"/>
      <c r="N22"/>
    </row>
    <row r="23" spans="1:14" ht="16.5" customHeight="1">
      <c r="A23" s="18" t="s">
        <v>26</v>
      </c>
      <c r="B23" s="30">
        <v>26709.74</v>
      </c>
      <c r="C23" s="30">
        <v>30813.81</v>
      </c>
      <c r="D23" s="30">
        <v>43134.31</v>
      </c>
      <c r="E23" s="30">
        <v>24529.35</v>
      </c>
      <c r="F23" s="30">
        <v>26035.48</v>
      </c>
      <c r="G23" s="30">
        <v>26747.9</v>
      </c>
      <c r="H23" s="30">
        <v>30559.55</v>
      </c>
      <c r="I23" s="30">
        <v>39604.81</v>
      </c>
      <c r="J23" s="30">
        <v>11207.86</v>
      </c>
      <c r="K23" s="30">
        <f t="shared" si="5"/>
        <v>259342.81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1143.69</v>
      </c>
      <c r="C26" s="30">
        <v>1060.32</v>
      </c>
      <c r="D26" s="30">
        <v>1430.26</v>
      </c>
      <c r="E26" s="30">
        <v>781.56</v>
      </c>
      <c r="F26" s="30">
        <v>1016.03</v>
      </c>
      <c r="G26" s="30">
        <v>1133.27</v>
      </c>
      <c r="H26" s="30">
        <v>1057.72</v>
      </c>
      <c r="I26" s="30">
        <v>1336.47</v>
      </c>
      <c r="J26" s="30">
        <v>349.1</v>
      </c>
      <c r="K26" s="30">
        <f t="shared" si="5"/>
        <v>9308.42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860.12</v>
      </c>
      <c r="C28" s="30">
        <v>790.68</v>
      </c>
      <c r="D28" s="30">
        <v>961.6</v>
      </c>
      <c r="E28" s="30">
        <v>550.27</v>
      </c>
      <c r="F28" s="30">
        <v>576.18</v>
      </c>
      <c r="G28" s="30">
        <v>655.11</v>
      </c>
      <c r="H28" s="30">
        <v>661.76</v>
      </c>
      <c r="I28" s="30">
        <v>951.61</v>
      </c>
      <c r="J28" s="30">
        <v>313.72</v>
      </c>
      <c r="K28" s="30">
        <f t="shared" si="5"/>
        <v>6321.05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-29854</v>
      </c>
      <c r="C31" s="30">
        <f t="shared" si="8"/>
        <v>-25484.8</v>
      </c>
      <c r="D31" s="30">
        <f t="shared" si="8"/>
        <v>-540146.05</v>
      </c>
      <c r="E31" s="30">
        <f t="shared" si="8"/>
        <v>-17441.6</v>
      </c>
      <c r="F31" s="30">
        <f t="shared" si="8"/>
        <v>-27790.4</v>
      </c>
      <c r="G31" s="30">
        <f t="shared" si="8"/>
        <v>-15875.2</v>
      </c>
      <c r="H31" s="30">
        <f t="shared" si="8"/>
        <v>-392863.2</v>
      </c>
      <c r="I31" s="30">
        <f t="shared" si="8"/>
        <v>-34469.6</v>
      </c>
      <c r="J31" s="30">
        <f t="shared" si="8"/>
        <v>-11293.2</v>
      </c>
      <c r="K31" s="30">
        <f aca="true" t="shared" si="9" ref="K31:K39">SUM(B31:J31)</f>
        <v>-1095218.05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-29854</v>
      </c>
      <c r="C32" s="30">
        <f t="shared" si="10"/>
        <v>-25484.8</v>
      </c>
      <c r="D32" s="30">
        <f t="shared" si="10"/>
        <v>-31763.6</v>
      </c>
      <c r="E32" s="30">
        <f t="shared" si="10"/>
        <v>-17441.6</v>
      </c>
      <c r="F32" s="30">
        <f t="shared" si="10"/>
        <v>-27790.4</v>
      </c>
      <c r="G32" s="30">
        <f t="shared" si="10"/>
        <v>-15875.2</v>
      </c>
      <c r="H32" s="30">
        <f t="shared" si="10"/>
        <v>-14863.2</v>
      </c>
      <c r="I32" s="30">
        <f t="shared" si="10"/>
        <v>-34469.6</v>
      </c>
      <c r="J32" s="30">
        <f t="shared" si="10"/>
        <v>-4813.6</v>
      </c>
      <c r="K32" s="30">
        <f t="shared" si="9"/>
        <v>-202356.00000000003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-29854</v>
      </c>
      <c r="C33" s="30">
        <f t="shared" si="11"/>
        <v>-25484.8</v>
      </c>
      <c r="D33" s="30">
        <f t="shared" si="11"/>
        <v>-31763.6</v>
      </c>
      <c r="E33" s="30">
        <f t="shared" si="11"/>
        <v>-17441.6</v>
      </c>
      <c r="F33" s="30">
        <f t="shared" si="11"/>
        <v>-27790.4</v>
      </c>
      <c r="G33" s="30">
        <f t="shared" si="11"/>
        <v>-15875.2</v>
      </c>
      <c r="H33" s="30">
        <f t="shared" si="11"/>
        <v>-14863.2</v>
      </c>
      <c r="I33" s="30">
        <f t="shared" si="11"/>
        <v>-34469.6</v>
      </c>
      <c r="J33" s="30">
        <f t="shared" si="11"/>
        <v>-4813.6</v>
      </c>
      <c r="K33" s="30">
        <f t="shared" si="9"/>
        <v>-202356.00000000003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-508382.45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-378000</v>
      </c>
      <c r="I37" s="27">
        <f t="shared" si="12"/>
        <v>0</v>
      </c>
      <c r="J37" s="27">
        <f t="shared" si="12"/>
        <v>-6479.6</v>
      </c>
      <c r="K37" s="30">
        <f t="shared" si="9"/>
        <v>-892862.0499999999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-486000</v>
      </c>
      <c r="E46" s="17">
        <v>0</v>
      </c>
      <c r="F46" s="17">
        <v>0</v>
      </c>
      <c r="G46" s="17">
        <v>0</v>
      </c>
      <c r="H46" s="17">
        <v>-378000</v>
      </c>
      <c r="I46" s="17">
        <v>0</v>
      </c>
      <c r="J46" s="17">
        <v>0</v>
      </c>
      <c r="K46" s="30">
        <f t="shared" si="13"/>
        <v>-864000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513032.15</v>
      </c>
      <c r="C54" s="27">
        <f t="shared" si="15"/>
        <v>478178.4</v>
      </c>
      <c r="D54" s="27">
        <f t="shared" si="15"/>
        <v>139444.75</v>
      </c>
      <c r="E54" s="27">
        <f t="shared" si="15"/>
        <v>353258.26</v>
      </c>
      <c r="F54" s="27">
        <f t="shared" si="15"/>
        <v>455132.3599999999</v>
      </c>
      <c r="G54" s="27">
        <f t="shared" si="15"/>
        <v>521911.98999999993</v>
      </c>
      <c r="H54" s="27">
        <f t="shared" si="15"/>
        <v>108937.14999999997</v>
      </c>
      <c r="I54" s="27">
        <f t="shared" si="15"/>
        <v>599961.1900000001</v>
      </c>
      <c r="J54" s="27">
        <f t="shared" si="15"/>
        <v>154611.04</v>
      </c>
      <c r="K54" s="20">
        <f>SUM(B54:J54)</f>
        <v>3324467.2899999996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513032.17</v>
      </c>
      <c r="C60" s="10">
        <f t="shared" si="17"/>
        <v>478178.39912722504</v>
      </c>
      <c r="D60" s="10">
        <f t="shared" si="17"/>
        <v>139444.75519429904</v>
      </c>
      <c r="E60" s="10">
        <f t="shared" si="17"/>
        <v>353258.2671250517</v>
      </c>
      <c r="F60" s="10">
        <f t="shared" si="17"/>
        <v>455132.3547599896</v>
      </c>
      <c r="G60" s="10">
        <f t="shared" si="17"/>
        <v>521911.9727207481</v>
      </c>
      <c r="H60" s="10">
        <f t="shared" si="17"/>
        <v>108937.15234142094</v>
      </c>
      <c r="I60" s="10">
        <f>SUM(I61:I73)</f>
        <v>599961.19</v>
      </c>
      <c r="J60" s="10">
        <f t="shared" si="17"/>
        <v>154611.04893590786</v>
      </c>
      <c r="K60" s="5">
        <f>SUM(K61:K73)</f>
        <v>3324467.3102046424</v>
      </c>
      <c r="L60" s="9"/>
    </row>
    <row r="61" spans="1:12" ht="16.5" customHeight="1">
      <c r="A61" s="7" t="s">
        <v>56</v>
      </c>
      <c r="B61" s="8">
        <v>448133.6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448133.6</v>
      </c>
      <c r="L61"/>
    </row>
    <row r="62" spans="1:12" ht="16.5" customHeight="1">
      <c r="A62" s="7" t="s">
        <v>57</v>
      </c>
      <c r="B62" s="8">
        <v>64898.57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64898.57</v>
      </c>
      <c r="L62"/>
    </row>
    <row r="63" spans="1:12" ht="16.5" customHeight="1">
      <c r="A63" s="7" t="s">
        <v>4</v>
      </c>
      <c r="B63" s="6">
        <v>0</v>
      </c>
      <c r="C63" s="8">
        <v>478178.39912722504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478178.39912722504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139444.75519429904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139444.75519429904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353258.2671250517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353258.2671250517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455132.3547599896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455132.3547599896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521911.9727207481</v>
      </c>
      <c r="H67" s="6">
        <v>0</v>
      </c>
      <c r="I67" s="6">
        <v>0</v>
      </c>
      <c r="J67" s="6">
        <v>0</v>
      </c>
      <c r="K67" s="5">
        <f t="shared" si="18"/>
        <v>521911.9727207481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108937.15234142094</v>
      </c>
      <c r="I68" s="6">
        <v>0</v>
      </c>
      <c r="J68" s="6">
        <v>0</v>
      </c>
      <c r="K68" s="5">
        <f t="shared" si="18"/>
        <v>108937.15234142094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230985.06</v>
      </c>
      <c r="J70" s="6">
        <v>0</v>
      </c>
      <c r="K70" s="5">
        <f t="shared" si="18"/>
        <v>230985.06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368976.13</v>
      </c>
      <c r="J71" s="6">
        <v>0</v>
      </c>
      <c r="K71" s="5">
        <f t="shared" si="18"/>
        <v>368976.13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154611.04893590786</v>
      </c>
      <c r="K72" s="5">
        <f t="shared" si="18"/>
        <v>154611.04893590786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2023-05-05T19:17:29Z</dcterms:modified>
  <cp:category/>
  <cp:version/>
  <cp:contentType/>
  <cp:contentStatus/>
</cp:coreProperties>
</file>