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<sst xmlns="http://schemas.openxmlformats.org/spreadsheetml/2006/main" count="82" uniqueCount="81">
  <si>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</si>
  <si>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</si>
  <si>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</si>
  <si>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</si>
  <si>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</si>
  <si>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</si>
  <si>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</si>
  <si>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</si>
  <si>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</si>
  <si>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</si>
  <si>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</si>
  <si>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</si>
  <si>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</si>
  <si>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</si>
  <si>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</si>
  <si>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</si>
  <si>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</si>
  <si>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</si>
  <si>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</si>
  <si>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</si>
  <si>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</si>
  <si>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</si>
  <si>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</si>
  <si>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</si>
  <si>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</si>
  <si>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</si>
  <si>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</si>
  <si>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</si>
  <si>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</si>
  <si>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</si>
  <si>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</si>
  <si>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</si>
  <si>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</si>
  <si>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</si>
  <si>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</si>
  <si>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</si>
  <si>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</si>
  <si>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</si>
  <si>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</si>
  <si>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</si>
  <si>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</si>
  <si>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</si>
  <si>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</si>
  <si>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</si>
  <si>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</si>
  <si>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</si>
  <si>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</si>
  <si>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</si>
  <si>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</si>
  <si>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</si>
  <si>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</si>
  <si>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</si>
  <si>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</si>
  <si>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</si>
  <si>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</si>
  <si>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</si>
  <si>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</si>
  <si>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</si>
  <si>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</si>
  <si>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</si>
  <si>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</si>
  <si>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</si>
  <si>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</si>
  <si>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</si>
  <si>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</si>
  <si>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</si>
  <si>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</si>
  <si>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</si>
  <si>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</si>
  <si>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</si>
  <si>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</si>
  <si>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</si>
  <si>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</si>
  <si>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</si>
  <si>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</si>
  <si>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</si>
  <si>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</si>
  <si>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</si>
  <si>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</si>
  <si>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</si>
  <si>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06/05/23 - VENCIMENTO 12/05/23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</si>
</sst>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183724</v>
      </c>
      <c r="C7" s="46">
        <f aca="true" t="shared" si="0" ref="C7:J7">+C8+C11</f>
        <v>153511</v>
      </c>
      <c r="D7" s="46">
        <f t="shared" si="0"/>
        <v>210275</v>
      </c>
      <c r="E7" s="46">
        <f t="shared" si="0"/>
        <v>99203</v>
      </c>
      <c r="F7" s="46">
        <f t="shared" si="0"/>
        <v>141608</v>
      </c>
      <c r="G7" s="46">
        <f t="shared" si="0"/>
        <v>158519</v>
      </c>
      <c r="H7" s="46">
        <f t="shared" si="0"/>
        <v>173059</v>
      </c>
      <c r="I7" s="46">
        <f t="shared" si="0"/>
        <v>215068</v>
      </c>
      <c r="J7" s="46">
        <f t="shared" si="0"/>
        <v>52266</v>
      </c>
      <c r="K7" s="38">
        <f aca="true" t="shared" si="1" ref="K7:K13">SUM(B7:J7)</f>
        <v>1387233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12493</v>
      </c>
      <c r="C8" s="44">
        <f t="shared" si="2"/>
        <v>14059</v>
      </c>
      <c r="D8" s="44">
        <f t="shared" si="2"/>
        <v>14431</v>
      </c>
      <c r="E8" s="44">
        <f t="shared" si="2"/>
        <v>8362</v>
      </c>
      <c r="F8" s="44">
        <f t="shared" si="2"/>
        <v>9226</v>
      </c>
      <c r="G8" s="44">
        <f t="shared" si="2"/>
        <v>6276</v>
      </c>
      <c r="H8" s="44">
        <f t="shared" si="2"/>
        <v>5518</v>
      </c>
      <c r="I8" s="44">
        <f t="shared" si="2"/>
        <v>13034</v>
      </c>
      <c r="J8" s="44">
        <f t="shared" si="2"/>
        <v>1815</v>
      </c>
      <c r="K8" s="38">
        <f t="shared" si="1"/>
        <v>85214</v>
      </c>
      <c r="L8"/>
      <c r="M8"/>
      <c r="N8"/>
    </row>
    <row r="9" spans="1:14" ht="16.5" customHeight="1">
      <c r="A9" s="22" t="s">
        <v>32</v>
      </c>
      <c r="B9" s="44">
        <v>12460</v>
      </c>
      <c r="C9" s="44">
        <v>14058</v>
      </c>
      <c r="D9" s="44">
        <v>14429</v>
      </c>
      <c r="E9" s="44">
        <v>8207</v>
      </c>
      <c r="F9" s="44">
        <v>9210</v>
      </c>
      <c r="G9" s="44">
        <v>6276</v>
      </c>
      <c r="H9" s="44">
        <v>5518</v>
      </c>
      <c r="I9" s="44">
        <v>13009</v>
      </c>
      <c r="J9" s="44">
        <v>1815</v>
      </c>
      <c r="K9" s="38">
        <f t="shared" si="1"/>
        <v>84982</v>
      </c>
      <c r="L9"/>
      <c r="M9"/>
      <c r="N9"/>
    </row>
    <row r="10" spans="1:14" ht="16.5" customHeight="1">
      <c r="A10" s="22" t="s">
        <v>31</v>
      </c>
      <c r="B10" s="44">
        <v>33</v>
      </c>
      <c r="C10" s="44">
        <v>1</v>
      </c>
      <c r="D10" s="44">
        <v>2</v>
      </c>
      <c r="E10" s="44">
        <v>155</v>
      </c>
      <c r="F10" s="44">
        <v>16</v>
      </c>
      <c r="G10" s="44">
        <v>0</v>
      </c>
      <c r="H10" s="44">
        <v>0</v>
      </c>
      <c r="I10" s="44">
        <v>25</v>
      </c>
      <c r="J10" s="44">
        <v>0</v>
      </c>
      <c r="K10" s="38">
        <f t="shared" si="1"/>
        <v>232</v>
      </c>
      <c r="L10"/>
      <c r="M10"/>
      <c r="N10"/>
    </row>
    <row r="11" spans="1:14" ht="16.5" customHeight="1">
      <c r="A11" s="43" t="s">
        <v>67</v>
      </c>
      <c r="B11" s="42">
        <v>171231</v>
      </c>
      <c r="C11" s="42">
        <v>139452</v>
      </c>
      <c r="D11" s="42">
        <v>195844</v>
      </c>
      <c r="E11" s="42">
        <v>90841</v>
      </c>
      <c r="F11" s="42">
        <v>132382</v>
      </c>
      <c r="G11" s="42">
        <v>152243</v>
      </c>
      <c r="H11" s="42">
        <v>167541</v>
      </c>
      <c r="I11" s="42">
        <v>202034</v>
      </c>
      <c r="J11" s="42">
        <v>50451</v>
      </c>
      <c r="K11" s="38">
        <f t="shared" si="1"/>
        <v>1302019</v>
      </c>
      <c r="L11" s="59"/>
      <c r="M11" s="59"/>
      <c r="N11" s="59"/>
    </row>
    <row r="12" spans="1:14" ht="16.5" customHeight="1">
      <c r="A12" s="22" t="s">
        <v>79</v>
      </c>
      <c r="B12" s="42">
        <v>13023</v>
      </c>
      <c r="C12" s="42">
        <v>11821</v>
      </c>
      <c r="D12" s="42">
        <v>16660</v>
      </c>
      <c r="E12" s="42">
        <v>9325</v>
      </c>
      <c r="F12" s="42">
        <v>8887</v>
      </c>
      <c r="G12" s="42">
        <v>8969</v>
      </c>
      <c r="H12" s="42">
        <v>8172</v>
      </c>
      <c r="I12" s="42">
        <v>10767</v>
      </c>
      <c r="J12" s="42">
        <v>2035</v>
      </c>
      <c r="K12" s="38">
        <f t="shared" si="1"/>
        <v>89659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158208</v>
      </c>
      <c r="C13" s="42">
        <f>+C11-C12</f>
        <v>127631</v>
      </c>
      <c r="D13" s="42">
        <f>+D11-D12</f>
        <v>179184</v>
      </c>
      <c r="E13" s="42">
        <f aca="true" t="shared" si="3" ref="E13:J13">+E11-E12</f>
        <v>81516</v>
      </c>
      <c r="F13" s="42">
        <f t="shared" si="3"/>
        <v>123495</v>
      </c>
      <c r="G13" s="42">
        <f t="shared" si="3"/>
        <v>143274</v>
      </c>
      <c r="H13" s="42">
        <f t="shared" si="3"/>
        <v>159369</v>
      </c>
      <c r="I13" s="42">
        <f t="shared" si="3"/>
        <v>191267</v>
      </c>
      <c r="J13" s="42">
        <f t="shared" si="3"/>
        <v>48416</v>
      </c>
      <c r="K13" s="38">
        <f t="shared" si="1"/>
        <v>1212360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1.092315705819738</v>
      </c>
      <c r="C18" s="39">
        <v>1.178246691787629</v>
      </c>
      <c r="D18" s="39">
        <v>1.067351874964627</v>
      </c>
      <c r="E18" s="39">
        <v>1.355936431483227</v>
      </c>
      <c r="F18" s="39">
        <v>1.002293959314154</v>
      </c>
      <c r="G18" s="39">
        <v>1.128111376105795</v>
      </c>
      <c r="H18" s="39">
        <v>1.088430422276493</v>
      </c>
      <c r="I18" s="39">
        <v>1.105424423302847</v>
      </c>
      <c r="J18" s="39">
        <v>1.042513528183997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922265.67</v>
      </c>
      <c r="C20" s="36">
        <f aca="true" t="shared" si="4" ref="C20:J20">SUM(C21:C28)</f>
        <v>923203.6</v>
      </c>
      <c r="D20" s="36">
        <f t="shared" si="4"/>
        <v>1260802.26</v>
      </c>
      <c r="E20" s="36">
        <f t="shared" si="4"/>
        <v>661498.8100000002</v>
      </c>
      <c r="F20" s="36">
        <f t="shared" si="4"/>
        <v>734077.8900000001</v>
      </c>
      <c r="G20" s="36">
        <f t="shared" si="4"/>
        <v>930809.1599999999</v>
      </c>
      <c r="H20" s="36">
        <f t="shared" si="4"/>
        <v>789300.14</v>
      </c>
      <c r="I20" s="36">
        <f t="shared" si="4"/>
        <v>1007677.8</v>
      </c>
      <c r="J20" s="36">
        <f t="shared" si="4"/>
        <v>262087.31</v>
      </c>
      <c r="K20" s="36">
        <f aca="true" t="shared" si="5" ref="K20:K28">SUM(B20:J20)</f>
        <v>7491722.64</v>
      </c>
      <c r="L20"/>
      <c r="M20"/>
      <c r="N20"/>
    </row>
    <row r="21" spans="1:14" ht="16.5" customHeight="1">
      <c r="A21" s="35" t="s">
        <v>28</v>
      </c>
      <c r="B21" s="58">
        <f>ROUND((B15+B16)*B7,2)</f>
        <v>814062.67</v>
      </c>
      <c r="C21" s="58">
        <f>ROUND((C15+C16)*C7,2)</f>
        <v>747245.49</v>
      </c>
      <c r="D21" s="58">
        <f aca="true" t="shared" si="6" ref="D21:J21">ROUND((D15+D16)*D7,2)</f>
        <v>1134685.96</v>
      </c>
      <c r="E21" s="58">
        <f t="shared" si="6"/>
        <v>465420.79</v>
      </c>
      <c r="F21" s="58">
        <f t="shared" si="6"/>
        <v>703069.56</v>
      </c>
      <c r="G21" s="58">
        <f t="shared" si="6"/>
        <v>795004.49</v>
      </c>
      <c r="H21" s="58">
        <f t="shared" si="6"/>
        <v>691059.2</v>
      </c>
      <c r="I21" s="58">
        <f t="shared" si="6"/>
        <v>867519.79</v>
      </c>
      <c r="J21" s="58">
        <f t="shared" si="6"/>
        <v>238552.48</v>
      </c>
      <c r="K21" s="30">
        <f t="shared" si="5"/>
        <v>6456620.430000001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75150.77</v>
      </c>
      <c r="C22" s="30">
        <f t="shared" si="7"/>
        <v>133194.04</v>
      </c>
      <c r="D22" s="30">
        <f t="shared" si="7"/>
        <v>76423.23</v>
      </c>
      <c r="E22" s="30">
        <f t="shared" si="7"/>
        <v>165660.22</v>
      </c>
      <c r="F22" s="30">
        <f t="shared" si="7"/>
        <v>1612.81</v>
      </c>
      <c r="G22" s="30">
        <f t="shared" si="7"/>
        <v>101849.12</v>
      </c>
      <c r="H22" s="30">
        <f t="shared" si="7"/>
        <v>61110.66</v>
      </c>
      <c r="I22" s="30">
        <f t="shared" si="7"/>
        <v>91457.77</v>
      </c>
      <c r="J22" s="30">
        <f t="shared" si="7"/>
        <v>10141.71</v>
      </c>
      <c r="K22" s="30">
        <f t="shared" si="5"/>
        <v>716600.33</v>
      </c>
      <c r="L22"/>
      <c r="M22"/>
      <c r="N22"/>
    </row>
    <row r="23" spans="1:14" ht="16.5" customHeight="1">
      <c r="A23" s="18" t="s">
        <v>26</v>
      </c>
      <c r="B23" s="30">
        <v>28966.34</v>
      </c>
      <c r="C23" s="30">
        <v>37065.01</v>
      </c>
      <c r="D23" s="30">
        <v>41616.08</v>
      </c>
      <c r="E23" s="30">
        <v>25376.55</v>
      </c>
      <c r="F23" s="30">
        <v>25941.35</v>
      </c>
      <c r="G23" s="30">
        <v>30170.69</v>
      </c>
      <c r="H23" s="30">
        <v>31791.53</v>
      </c>
      <c r="I23" s="30">
        <v>42729.18</v>
      </c>
      <c r="J23" s="30">
        <v>10908.55</v>
      </c>
      <c r="K23" s="30">
        <f t="shared" si="5"/>
        <v>274565.28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1156.71</v>
      </c>
      <c r="C26" s="30">
        <v>1159.32</v>
      </c>
      <c r="D26" s="30">
        <v>1583.97</v>
      </c>
      <c r="E26" s="30">
        <v>831.06</v>
      </c>
      <c r="F26" s="30">
        <v>922.24</v>
      </c>
      <c r="G26" s="30">
        <v>1169.74</v>
      </c>
      <c r="H26" s="30">
        <v>989.98</v>
      </c>
      <c r="I26" s="30">
        <v>1266.13</v>
      </c>
      <c r="J26" s="30">
        <v>328.26</v>
      </c>
      <c r="K26" s="30">
        <f t="shared" si="5"/>
        <v>9407.409999999998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859.66</v>
      </c>
      <c r="C28" s="30">
        <v>790.68</v>
      </c>
      <c r="D28" s="30">
        <v>961.6</v>
      </c>
      <c r="E28" s="30">
        <v>551.78</v>
      </c>
      <c r="F28" s="30">
        <v>576.18</v>
      </c>
      <c r="G28" s="30">
        <v>655.11</v>
      </c>
      <c r="H28" s="30">
        <v>661.76</v>
      </c>
      <c r="I28" s="30">
        <v>951.61</v>
      </c>
      <c r="J28" s="30">
        <v>313.72</v>
      </c>
      <c r="K28" s="30">
        <f t="shared" si="5"/>
        <v>6322.1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-54824</v>
      </c>
      <c r="C31" s="30">
        <f t="shared" si="8"/>
        <v>-61855.2</v>
      </c>
      <c r="D31" s="30">
        <f t="shared" si="8"/>
        <v>-1129870.05</v>
      </c>
      <c r="E31" s="30">
        <f t="shared" si="8"/>
        <v>-36110.8</v>
      </c>
      <c r="F31" s="30">
        <f t="shared" si="8"/>
        <v>-40524</v>
      </c>
      <c r="G31" s="30">
        <f t="shared" si="8"/>
        <v>-27614.4</v>
      </c>
      <c r="H31" s="30">
        <f t="shared" si="8"/>
        <v>-717279.2</v>
      </c>
      <c r="I31" s="30">
        <f t="shared" si="8"/>
        <v>-57239.6</v>
      </c>
      <c r="J31" s="30">
        <f t="shared" si="8"/>
        <v>-14465.6</v>
      </c>
      <c r="K31" s="30">
        <f aca="true" t="shared" si="9" ref="K31:K39">SUM(B31:J31)</f>
        <v>-2139782.85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-54824</v>
      </c>
      <c r="C32" s="30">
        <f t="shared" si="10"/>
        <v>-61855.2</v>
      </c>
      <c r="D32" s="30">
        <f t="shared" si="10"/>
        <v>-63487.6</v>
      </c>
      <c r="E32" s="30">
        <f t="shared" si="10"/>
        <v>-36110.8</v>
      </c>
      <c r="F32" s="30">
        <f t="shared" si="10"/>
        <v>-40524</v>
      </c>
      <c r="G32" s="30">
        <f t="shared" si="10"/>
        <v>-27614.4</v>
      </c>
      <c r="H32" s="30">
        <f t="shared" si="10"/>
        <v>-24279.2</v>
      </c>
      <c r="I32" s="30">
        <f t="shared" si="10"/>
        <v>-57239.6</v>
      </c>
      <c r="J32" s="30">
        <f t="shared" si="10"/>
        <v>-7986</v>
      </c>
      <c r="K32" s="30">
        <f t="shared" si="9"/>
        <v>-373920.8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-54824</v>
      </c>
      <c r="C33" s="30">
        <f t="shared" si="11"/>
        <v>-61855.2</v>
      </c>
      <c r="D33" s="30">
        <f t="shared" si="11"/>
        <v>-63487.6</v>
      </c>
      <c r="E33" s="30">
        <f t="shared" si="11"/>
        <v>-36110.8</v>
      </c>
      <c r="F33" s="30">
        <f t="shared" si="11"/>
        <v>-40524</v>
      </c>
      <c r="G33" s="30">
        <f t="shared" si="11"/>
        <v>-27614.4</v>
      </c>
      <c r="H33" s="30">
        <f t="shared" si="11"/>
        <v>-24279.2</v>
      </c>
      <c r="I33" s="30">
        <f t="shared" si="11"/>
        <v>-57239.6</v>
      </c>
      <c r="J33" s="30">
        <f t="shared" si="11"/>
        <v>-7986</v>
      </c>
      <c r="K33" s="30">
        <f t="shared" si="9"/>
        <v>-373920.8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-1066382.45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-693000</v>
      </c>
      <c r="I37" s="27">
        <f t="shared" si="12"/>
        <v>0</v>
      </c>
      <c r="J37" s="27">
        <f t="shared" si="12"/>
        <v>-6479.6</v>
      </c>
      <c r="K37" s="30">
        <f t="shared" si="9"/>
        <v>-1765862.05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-1044000</v>
      </c>
      <c r="E46" s="17">
        <v>0</v>
      </c>
      <c r="F46" s="17">
        <v>0</v>
      </c>
      <c r="G46" s="17">
        <v>0</v>
      </c>
      <c r="H46" s="17">
        <v>-693000</v>
      </c>
      <c r="I46" s="17">
        <v>0</v>
      </c>
      <c r="J46" s="17">
        <v>0</v>
      </c>
      <c r="K46" s="30">
        <f t="shared" si="13"/>
        <v>-1737000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867441.67</v>
      </c>
      <c r="C54" s="27">
        <f t="shared" si="15"/>
        <v>861348.4</v>
      </c>
      <c r="D54" s="27">
        <f t="shared" si="15"/>
        <v>130932.20999999996</v>
      </c>
      <c r="E54" s="27">
        <f t="shared" si="15"/>
        <v>625388.0100000001</v>
      </c>
      <c r="F54" s="27">
        <f t="shared" si="15"/>
        <v>693553.8900000001</v>
      </c>
      <c r="G54" s="27">
        <f t="shared" si="15"/>
        <v>903194.7599999999</v>
      </c>
      <c r="H54" s="27">
        <f t="shared" si="15"/>
        <v>72020.94000000006</v>
      </c>
      <c r="I54" s="27">
        <f t="shared" si="15"/>
        <v>950438.2000000001</v>
      </c>
      <c r="J54" s="27">
        <f t="shared" si="15"/>
        <v>247621.71</v>
      </c>
      <c r="K54" s="20">
        <f>SUM(B54:J54)</f>
        <v>5351939.79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867441.68</v>
      </c>
      <c r="C60" s="10">
        <f t="shared" si="17"/>
        <v>861348.396007378</v>
      </c>
      <c r="D60" s="10">
        <f t="shared" si="17"/>
        <v>130932.1913793215</v>
      </c>
      <c r="E60" s="10">
        <f t="shared" si="17"/>
        <v>625388.0137161281</v>
      </c>
      <c r="F60" s="10">
        <f t="shared" si="17"/>
        <v>693553.8898574362</v>
      </c>
      <c r="G60" s="10">
        <f t="shared" si="17"/>
        <v>903194.7500254819</v>
      </c>
      <c r="H60" s="10">
        <f t="shared" si="17"/>
        <v>72020.93634165009</v>
      </c>
      <c r="I60" s="10">
        <f>SUM(I61:I73)</f>
        <v>950438.21</v>
      </c>
      <c r="J60" s="10">
        <f t="shared" si="17"/>
        <v>247621.7122244775</v>
      </c>
      <c r="K60" s="5">
        <f>SUM(K61:K73)</f>
        <v>5351939.779551874</v>
      </c>
      <c r="L60" s="9"/>
    </row>
    <row r="61" spans="1:12" ht="16.5" customHeight="1">
      <c r="A61" s="7" t="s">
        <v>56</v>
      </c>
      <c r="B61" s="8">
        <v>758057.28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758057.28</v>
      </c>
      <c r="L61"/>
    </row>
    <row r="62" spans="1:12" ht="16.5" customHeight="1">
      <c r="A62" s="7" t="s">
        <v>57</v>
      </c>
      <c r="B62" s="8">
        <v>109384.4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109384.4</v>
      </c>
      <c r="L62"/>
    </row>
    <row r="63" spans="1:12" ht="16.5" customHeight="1">
      <c r="A63" s="7" t="s">
        <v>4</v>
      </c>
      <c r="B63" s="6">
        <v>0</v>
      </c>
      <c r="C63" s="8">
        <v>861348.396007378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861348.396007378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130932.1913793215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130932.1913793215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625388.0137161281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625388.0137161281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693553.8898574362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693553.8898574362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903194.7500254819</v>
      </c>
      <c r="H67" s="6">
        <v>0</v>
      </c>
      <c r="I67" s="6">
        <v>0</v>
      </c>
      <c r="J67" s="6">
        <v>0</v>
      </c>
      <c r="K67" s="5">
        <f t="shared" si="18"/>
        <v>903194.7500254819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72020.93634165009</v>
      </c>
      <c r="I68" s="6">
        <v>0</v>
      </c>
      <c r="J68" s="6">
        <v>0</v>
      </c>
      <c r="K68" s="5">
        <f t="shared" si="18"/>
        <v>72020.93634165009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362402.09</v>
      </c>
      <c r="J70" s="6">
        <v>0</v>
      </c>
      <c r="K70" s="5">
        <f t="shared" si="18"/>
        <v>362402.09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588036.12</v>
      </c>
      <c r="J71" s="6">
        <v>0</v>
      </c>
      <c r="K71" s="5">
        <f t="shared" si="18"/>
        <v>588036.12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247621.7122244775</v>
      </c>
      <c r="K72" s="5">
        <f t="shared" si="18"/>
        <v>247621.7122244775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2023-05-11T18:19:31Z</dcterms:modified>
  <cp:category/>
  <cp:version/>
  <cp:contentType/>
  <cp:contentStatus/>
</cp:coreProperties>
</file>