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<sst xmlns="http://schemas.openxmlformats.org/spreadsheetml/2006/main" count="82" uniqueCount="81">
  <si>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</si>
  <si>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</si>
  <si>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</si>
  <si>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</si>
  <si>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</si>
  <si>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</si>
  <si>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</si>
  <si>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</si>
  <si>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</si>
  <si>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</si>
  <si>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</si>
  <si>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</si>
  <si>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</si>
  <si>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</si>
  <si>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</si>
  <si>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</si>
  <si>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</si>
  <si>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</si>
  <si>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</si>
  <si>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</si>
  <si>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</si>
  <si>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</si>
  <si>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</si>
  <si>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</si>
  <si>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</si>
  <si>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</si>
  <si>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</si>
  <si>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</si>
  <si>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</si>
  <si>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</si>
  <si>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</si>
  <si>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</si>
  <si>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</si>
  <si>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</si>
  <si>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</si>
  <si>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</si>
  <si>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</si>
  <si>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</si>
  <si>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</si>
  <si>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</si>
  <si>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</si>
  <si>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</si>
  <si>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</si>
  <si>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</si>
  <si>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</si>
  <si>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</si>
  <si>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</si>
  <si>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</si>
  <si>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</si>
  <si>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</si>
  <si>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</si>
  <si>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</si>
  <si>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</si>
  <si>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</si>
  <si>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</si>
  <si>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</si>
  <si>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</si>
  <si>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</si>
  <si>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</si>
  <si>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</si>
  <si>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</si>
  <si>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</si>
  <si>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</si>
  <si>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</si>
  <si>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</si>
  <si>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</si>
  <si>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</si>
  <si>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</si>
  <si>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</si>
  <si>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</si>
  <si>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</si>
  <si>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</si>
  <si>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</si>
  <si>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</si>
  <si>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</si>
  <si>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</si>
  <si>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</si>
  <si>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</si>
  <si>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</si>
  <si>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</si>
  <si>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07/05/23 - VENCIMENTO 12/05/23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</si>
</sst>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99488</v>
      </c>
      <c r="C7" s="46">
        <f aca="true" t="shared" si="0" ref="C7:J7">+C8+C11</f>
        <v>71277</v>
      </c>
      <c r="D7" s="46">
        <f t="shared" si="0"/>
        <v>107826</v>
      </c>
      <c r="E7" s="46">
        <f t="shared" si="0"/>
        <v>49971</v>
      </c>
      <c r="F7" s="46">
        <f t="shared" si="0"/>
        <v>85053</v>
      </c>
      <c r="G7" s="46">
        <f t="shared" si="0"/>
        <v>82640</v>
      </c>
      <c r="H7" s="46">
        <f t="shared" si="0"/>
        <v>96485</v>
      </c>
      <c r="I7" s="46">
        <f t="shared" si="0"/>
        <v>125336</v>
      </c>
      <c r="J7" s="46">
        <f t="shared" si="0"/>
        <v>28438</v>
      </c>
      <c r="K7" s="38">
        <f aca="true" t="shared" si="1" ref="K7:K13">SUM(B7:J7)</f>
        <v>746514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7047</v>
      </c>
      <c r="C8" s="44">
        <f t="shared" si="2"/>
        <v>6776</v>
      </c>
      <c r="D8" s="44">
        <f t="shared" si="2"/>
        <v>8227</v>
      </c>
      <c r="E8" s="44">
        <f t="shared" si="2"/>
        <v>4350</v>
      </c>
      <c r="F8" s="44">
        <f t="shared" si="2"/>
        <v>6353</v>
      </c>
      <c r="G8" s="44">
        <f t="shared" si="2"/>
        <v>3792</v>
      </c>
      <c r="H8" s="44">
        <f t="shared" si="2"/>
        <v>3572</v>
      </c>
      <c r="I8" s="44">
        <f t="shared" si="2"/>
        <v>8544</v>
      </c>
      <c r="J8" s="44">
        <f t="shared" si="2"/>
        <v>1055</v>
      </c>
      <c r="K8" s="38">
        <f t="shared" si="1"/>
        <v>49716</v>
      </c>
      <c r="L8"/>
      <c r="M8"/>
      <c r="N8"/>
    </row>
    <row r="9" spans="1:14" ht="16.5" customHeight="1">
      <c r="A9" s="22" t="s">
        <v>32</v>
      </c>
      <c r="B9" s="44">
        <v>7030</v>
      </c>
      <c r="C9" s="44">
        <v>6776</v>
      </c>
      <c r="D9" s="44">
        <v>8227</v>
      </c>
      <c r="E9" s="44">
        <v>4314</v>
      </c>
      <c r="F9" s="44">
        <v>6344</v>
      </c>
      <c r="G9" s="44">
        <v>3791</v>
      </c>
      <c r="H9" s="44">
        <v>3572</v>
      </c>
      <c r="I9" s="44">
        <v>8531</v>
      </c>
      <c r="J9" s="44">
        <v>1055</v>
      </c>
      <c r="K9" s="38">
        <f t="shared" si="1"/>
        <v>49640</v>
      </c>
      <c r="L9"/>
      <c r="M9"/>
      <c r="N9"/>
    </row>
    <row r="10" spans="1:14" ht="16.5" customHeight="1">
      <c r="A10" s="22" t="s">
        <v>31</v>
      </c>
      <c r="B10" s="44">
        <v>17</v>
      </c>
      <c r="C10" s="44">
        <v>0</v>
      </c>
      <c r="D10" s="44">
        <v>0</v>
      </c>
      <c r="E10" s="44">
        <v>36</v>
      </c>
      <c r="F10" s="44">
        <v>9</v>
      </c>
      <c r="G10" s="44">
        <v>1</v>
      </c>
      <c r="H10" s="44">
        <v>0</v>
      </c>
      <c r="I10" s="44">
        <v>13</v>
      </c>
      <c r="J10" s="44">
        <v>0</v>
      </c>
      <c r="K10" s="38">
        <f t="shared" si="1"/>
        <v>76</v>
      </c>
      <c r="L10"/>
      <c r="M10"/>
      <c r="N10"/>
    </row>
    <row r="11" spans="1:14" ht="16.5" customHeight="1">
      <c r="A11" s="43" t="s">
        <v>67</v>
      </c>
      <c r="B11" s="42">
        <v>92441</v>
      </c>
      <c r="C11" s="42">
        <v>64501</v>
      </c>
      <c r="D11" s="42">
        <v>99599</v>
      </c>
      <c r="E11" s="42">
        <v>45621</v>
      </c>
      <c r="F11" s="42">
        <v>78700</v>
      </c>
      <c r="G11" s="42">
        <v>78848</v>
      </c>
      <c r="H11" s="42">
        <v>92913</v>
      </c>
      <c r="I11" s="42">
        <v>116792</v>
      </c>
      <c r="J11" s="42">
        <v>27383</v>
      </c>
      <c r="K11" s="38">
        <f t="shared" si="1"/>
        <v>696798</v>
      </c>
      <c r="L11" s="59"/>
      <c r="M11" s="59"/>
      <c r="N11" s="59"/>
    </row>
    <row r="12" spans="1:14" ht="16.5" customHeight="1">
      <c r="A12" s="22" t="s">
        <v>79</v>
      </c>
      <c r="B12" s="42">
        <v>8479</v>
      </c>
      <c r="C12" s="42">
        <v>6321</v>
      </c>
      <c r="D12" s="42">
        <v>10538</v>
      </c>
      <c r="E12" s="42">
        <v>5753</v>
      </c>
      <c r="F12" s="42">
        <v>6410</v>
      </c>
      <c r="G12" s="42">
        <v>5040</v>
      </c>
      <c r="H12" s="42">
        <v>5362</v>
      </c>
      <c r="I12" s="42">
        <v>7128</v>
      </c>
      <c r="J12" s="42">
        <v>1302</v>
      </c>
      <c r="K12" s="38">
        <f t="shared" si="1"/>
        <v>56333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83962</v>
      </c>
      <c r="C13" s="42">
        <f>+C11-C12</f>
        <v>58180</v>
      </c>
      <c r="D13" s="42">
        <f>+D11-D12</f>
        <v>89061</v>
      </c>
      <c r="E13" s="42">
        <f aca="true" t="shared" si="3" ref="E13:J13">+E11-E12</f>
        <v>39868</v>
      </c>
      <c r="F13" s="42">
        <f t="shared" si="3"/>
        <v>72290</v>
      </c>
      <c r="G13" s="42">
        <f t="shared" si="3"/>
        <v>73808</v>
      </c>
      <c r="H13" s="42">
        <f t="shared" si="3"/>
        <v>87551</v>
      </c>
      <c r="I13" s="42">
        <f t="shared" si="3"/>
        <v>109664</v>
      </c>
      <c r="J13" s="42">
        <f t="shared" si="3"/>
        <v>26081</v>
      </c>
      <c r="K13" s="38">
        <f t="shared" si="1"/>
        <v>640465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1.04072243192563</v>
      </c>
      <c r="C18" s="39">
        <v>1.18315957841841</v>
      </c>
      <c r="D18" s="39">
        <v>1.065094369845509</v>
      </c>
      <c r="E18" s="39">
        <v>1.329014618663813</v>
      </c>
      <c r="F18" s="39">
        <v>0.996250627253395</v>
      </c>
      <c r="G18" s="39">
        <v>1.134853435379482</v>
      </c>
      <c r="H18" s="39">
        <v>1.086308199320963</v>
      </c>
      <c r="I18" s="39">
        <v>1.094027463203399</v>
      </c>
      <c r="J18" s="39">
        <v>1.007781338213092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485327.09</v>
      </c>
      <c r="C20" s="36">
        <f aca="true" t="shared" si="4" ref="C20:J20">SUM(C21:C28)</f>
        <v>439900.71</v>
      </c>
      <c r="D20" s="36">
        <f t="shared" si="4"/>
        <v>660594.77</v>
      </c>
      <c r="E20" s="36">
        <f t="shared" si="4"/>
        <v>337806.58999999997</v>
      </c>
      <c r="F20" s="36">
        <f t="shared" si="4"/>
        <v>444494.08999999997</v>
      </c>
      <c r="G20" s="36">
        <f t="shared" si="4"/>
        <v>492583.84</v>
      </c>
      <c r="H20" s="36">
        <f t="shared" si="4"/>
        <v>448035.82000000007</v>
      </c>
      <c r="I20" s="36">
        <f t="shared" si="4"/>
        <v>594362.5399999999</v>
      </c>
      <c r="J20" s="36">
        <f t="shared" si="4"/>
        <v>143496.89</v>
      </c>
      <c r="K20" s="36">
        <f aca="true" t="shared" si="5" ref="K20:K28">SUM(B20:J20)</f>
        <v>4046602.3400000003</v>
      </c>
      <c r="L20"/>
      <c r="M20"/>
      <c r="N20"/>
    </row>
    <row r="21" spans="1:14" ht="16.5" customHeight="1">
      <c r="A21" s="35" t="s">
        <v>28</v>
      </c>
      <c r="B21" s="58">
        <f>ROUND((B15+B16)*B7,2)</f>
        <v>440821.38</v>
      </c>
      <c r="C21" s="58">
        <f>ROUND((C15+C16)*C7,2)</f>
        <v>346955.05</v>
      </c>
      <c r="D21" s="58">
        <f aca="true" t="shared" si="6" ref="D21:J21">ROUND((D15+D16)*D7,2)</f>
        <v>581850.66</v>
      </c>
      <c r="E21" s="58">
        <f t="shared" si="6"/>
        <v>234443.94</v>
      </c>
      <c r="F21" s="58">
        <f t="shared" si="6"/>
        <v>422279.64</v>
      </c>
      <c r="G21" s="58">
        <f t="shared" si="6"/>
        <v>414456.13</v>
      </c>
      <c r="H21" s="58">
        <f t="shared" si="6"/>
        <v>385283.9</v>
      </c>
      <c r="I21" s="58">
        <f t="shared" si="6"/>
        <v>505567.82</v>
      </c>
      <c r="J21" s="58">
        <f t="shared" si="6"/>
        <v>129796.72</v>
      </c>
      <c r="K21" s="30">
        <f t="shared" si="5"/>
        <v>3461455.2399999998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17951.32</v>
      </c>
      <c r="C22" s="30">
        <f t="shared" si="7"/>
        <v>63548.14</v>
      </c>
      <c r="D22" s="30">
        <f t="shared" si="7"/>
        <v>37875.2</v>
      </c>
      <c r="E22" s="30">
        <f t="shared" si="7"/>
        <v>77135.48</v>
      </c>
      <c r="F22" s="30">
        <f t="shared" si="7"/>
        <v>-1583.28</v>
      </c>
      <c r="G22" s="30">
        <f t="shared" si="7"/>
        <v>55890.83</v>
      </c>
      <c r="H22" s="30">
        <f t="shared" si="7"/>
        <v>33253.16</v>
      </c>
      <c r="I22" s="30">
        <f t="shared" si="7"/>
        <v>47537.26</v>
      </c>
      <c r="J22" s="30">
        <f t="shared" si="7"/>
        <v>1009.99</v>
      </c>
      <c r="K22" s="30">
        <f t="shared" si="5"/>
        <v>332618.1</v>
      </c>
      <c r="L22"/>
      <c r="M22"/>
      <c r="N22"/>
    </row>
    <row r="23" spans="1:14" ht="16.5" customHeight="1">
      <c r="A23" s="18" t="s">
        <v>26</v>
      </c>
      <c r="B23" s="30">
        <v>22499.76</v>
      </c>
      <c r="C23" s="30">
        <v>23839.14</v>
      </c>
      <c r="D23" s="30">
        <v>32844.03</v>
      </c>
      <c r="E23" s="30">
        <v>21232.81</v>
      </c>
      <c r="F23" s="30">
        <v>20236.74</v>
      </c>
      <c r="G23" s="30">
        <v>18480.68</v>
      </c>
      <c r="H23" s="30">
        <v>24110.51</v>
      </c>
      <c r="I23" s="30">
        <v>35174.37</v>
      </c>
      <c r="J23" s="30">
        <v>10200.4</v>
      </c>
      <c r="K23" s="30">
        <f t="shared" si="5"/>
        <v>208618.44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1125.45</v>
      </c>
      <c r="C26" s="30">
        <v>1018.64</v>
      </c>
      <c r="D26" s="30">
        <v>1531.86</v>
      </c>
      <c r="E26" s="30">
        <v>784.17</v>
      </c>
      <c r="F26" s="30">
        <v>1029.06</v>
      </c>
      <c r="G26" s="30">
        <v>1141.08</v>
      </c>
      <c r="H26" s="30">
        <v>1039.48</v>
      </c>
      <c r="I26" s="30">
        <v>1378.16</v>
      </c>
      <c r="J26" s="30">
        <v>333.47</v>
      </c>
      <c r="K26" s="30">
        <f t="shared" si="5"/>
        <v>9381.369999999999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859.66</v>
      </c>
      <c r="C28" s="30">
        <v>790.68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6322.1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-30932</v>
      </c>
      <c r="C31" s="30">
        <f t="shared" si="8"/>
        <v>-29814.4</v>
      </c>
      <c r="D31" s="30">
        <f t="shared" si="8"/>
        <v>-544581.25</v>
      </c>
      <c r="E31" s="30">
        <f t="shared" si="8"/>
        <v>-18981.6</v>
      </c>
      <c r="F31" s="30">
        <f t="shared" si="8"/>
        <v>-27913.6</v>
      </c>
      <c r="G31" s="30">
        <f t="shared" si="8"/>
        <v>-16680.4</v>
      </c>
      <c r="H31" s="30">
        <f t="shared" si="8"/>
        <v>-393716.8</v>
      </c>
      <c r="I31" s="30">
        <f t="shared" si="8"/>
        <v>-37536.4</v>
      </c>
      <c r="J31" s="30">
        <f t="shared" si="8"/>
        <v>-11121.6</v>
      </c>
      <c r="K31" s="30">
        <f aca="true" t="shared" si="9" ref="K31:K39">SUM(B31:J31)</f>
        <v>-1111278.05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-30932</v>
      </c>
      <c r="C32" s="30">
        <f t="shared" si="10"/>
        <v>-29814.4</v>
      </c>
      <c r="D32" s="30">
        <f t="shared" si="10"/>
        <v>-36198.8</v>
      </c>
      <c r="E32" s="30">
        <f t="shared" si="10"/>
        <v>-18981.6</v>
      </c>
      <c r="F32" s="30">
        <f t="shared" si="10"/>
        <v>-27913.6</v>
      </c>
      <c r="G32" s="30">
        <f t="shared" si="10"/>
        <v>-16680.4</v>
      </c>
      <c r="H32" s="30">
        <f t="shared" si="10"/>
        <v>-15716.8</v>
      </c>
      <c r="I32" s="30">
        <f t="shared" si="10"/>
        <v>-37536.4</v>
      </c>
      <c r="J32" s="30">
        <f t="shared" si="10"/>
        <v>-4642</v>
      </c>
      <c r="K32" s="30">
        <f t="shared" si="9"/>
        <v>-218416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-30932</v>
      </c>
      <c r="C33" s="30">
        <f t="shared" si="11"/>
        <v>-29814.4</v>
      </c>
      <c r="D33" s="30">
        <f t="shared" si="11"/>
        <v>-36198.8</v>
      </c>
      <c r="E33" s="30">
        <f t="shared" si="11"/>
        <v>-18981.6</v>
      </c>
      <c r="F33" s="30">
        <f t="shared" si="11"/>
        <v>-27913.6</v>
      </c>
      <c r="G33" s="30">
        <f t="shared" si="11"/>
        <v>-16680.4</v>
      </c>
      <c r="H33" s="30">
        <f t="shared" si="11"/>
        <v>-15716.8</v>
      </c>
      <c r="I33" s="30">
        <f t="shared" si="11"/>
        <v>-37536.4</v>
      </c>
      <c r="J33" s="30">
        <f t="shared" si="11"/>
        <v>-4642</v>
      </c>
      <c r="K33" s="30">
        <f t="shared" si="9"/>
        <v>-218416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-508382.45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-378000</v>
      </c>
      <c r="I37" s="27">
        <f t="shared" si="12"/>
        <v>0</v>
      </c>
      <c r="J37" s="27">
        <f t="shared" si="12"/>
        <v>-6479.6</v>
      </c>
      <c r="K37" s="30">
        <f t="shared" si="9"/>
        <v>-892862.0499999999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0</v>
      </c>
      <c r="K46" s="30">
        <f t="shared" si="13"/>
        <v>-864000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454395.09</v>
      </c>
      <c r="C54" s="27">
        <f t="shared" si="15"/>
        <v>410086.31</v>
      </c>
      <c r="D54" s="27">
        <f t="shared" si="15"/>
        <v>116013.52000000002</v>
      </c>
      <c r="E54" s="27">
        <f t="shared" si="15"/>
        <v>318824.99</v>
      </c>
      <c r="F54" s="27">
        <f t="shared" si="15"/>
        <v>416580.49</v>
      </c>
      <c r="G54" s="27">
        <f t="shared" si="15"/>
        <v>475903.44</v>
      </c>
      <c r="H54" s="27">
        <f t="shared" si="15"/>
        <v>54319.02000000008</v>
      </c>
      <c r="I54" s="27">
        <f t="shared" si="15"/>
        <v>556826.1399999999</v>
      </c>
      <c r="J54" s="27">
        <f t="shared" si="15"/>
        <v>132375.29</v>
      </c>
      <c r="K54" s="20">
        <f>SUM(B54:J54)</f>
        <v>2935324.29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454395.08999999997</v>
      </c>
      <c r="C60" s="10">
        <f t="shared" si="17"/>
        <v>410086.30647881445</v>
      </c>
      <c r="D60" s="10">
        <f t="shared" si="17"/>
        <v>116013.52514628391</v>
      </c>
      <c r="E60" s="10">
        <f t="shared" si="17"/>
        <v>318824.9914584709</v>
      </c>
      <c r="F60" s="10">
        <f t="shared" si="17"/>
        <v>416580.4907545956</v>
      </c>
      <c r="G60" s="10">
        <f t="shared" si="17"/>
        <v>475903.4436156659</v>
      </c>
      <c r="H60" s="10">
        <f t="shared" si="17"/>
        <v>54319.0203675619</v>
      </c>
      <c r="I60" s="10">
        <f>SUM(I61:I73)</f>
        <v>556826.15</v>
      </c>
      <c r="J60" s="10">
        <f t="shared" si="17"/>
        <v>132375.2919198314</v>
      </c>
      <c r="K60" s="5">
        <f>SUM(K61:K73)</f>
        <v>2935324.3097412237</v>
      </c>
      <c r="L60" s="9"/>
    </row>
    <row r="61" spans="1:12" ht="16.5" customHeight="1">
      <c r="A61" s="7" t="s">
        <v>56</v>
      </c>
      <c r="B61" s="8">
        <v>396823.23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396823.23</v>
      </c>
      <c r="L61"/>
    </row>
    <row r="62" spans="1:12" ht="16.5" customHeight="1">
      <c r="A62" s="7" t="s">
        <v>57</v>
      </c>
      <c r="B62" s="8">
        <v>57571.86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57571.86</v>
      </c>
      <c r="L62"/>
    </row>
    <row r="63" spans="1:12" ht="16.5" customHeight="1">
      <c r="A63" s="7" t="s">
        <v>4</v>
      </c>
      <c r="B63" s="6">
        <v>0</v>
      </c>
      <c r="C63" s="8">
        <v>410086.30647881445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410086.30647881445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116013.52514628391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116013.52514628391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318824.9914584709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318824.9914584709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416580.4907545956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416580.4907545956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475903.4436156659</v>
      </c>
      <c r="H67" s="6">
        <v>0</v>
      </c>
      <c r="I67" s="6">
        <v>0</v>
      </c>
      <c r="J67" s="6">
        <v>0</v>
      </c>
      <c r="K67" s="5">
        <f t="shared" si="18"/>
        <v>475903.4436156659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54319.0203675619</v>
      </c>
      <c r="I68" s="6">
        <v>0</v>
      </c>
      <c r="J68" s="6">
        <v>0</v>
      </c>
      <c r="K68" s="5">
        <f t="shared" si="18"/>
        <v>54319.0203675619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214879.21</v>
      </c>
      <c r="J70" s="6">
        <v>0</v>
      </c>
      <c r="K70" s="5">
        <f t="shared" si="18"/>
        <v>214879.21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341946.94</v>
      </c>
      <c r="J71" s="6">
        <v>0</v>
      </c>
      <c r="K71" s="5">
        <f t="shared" si="18"/>
        <v>341946.94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132375.2919198314</v>
      </c>
      <c r="K72" s="5">
        <f t="shared" si="18"/>
        <v>132375.2919198314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2023-05-11T18:20:18Z</dcterms:modified>
  <cp:category/>
  <cp:version/>
  <cp:contentType/>
  <cp:contentStatus/>
</cp:coreProperties>
</file>