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<sst xmlns="http://schemas.openxmlformats.org/spreadsheetml/2006/main" count="82" uniqueCount="81">
  <si>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</si>
  <si>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</si>
  <si>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</si>
  <si>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</si>
  <si>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</si>
  <si>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</si>
  <si>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</si>
  <si>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</si>
  <si>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</si>
  <si>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</si>
  <si>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</si>
  <si>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</si>
  <si>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</si>
  <si>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</si>
  <si>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</si>
  <si>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</si>
  <si>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</si>
  <si>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</si>
  <si>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</si>
  <si>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</si>
  <si>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</si>
  <si>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</si>
  <si>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</si>
  <si>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</si>
  <si>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</si>
  <si>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</si>
  <si>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</si>
  <si>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</si>
  <si>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</si>
  <si>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</si>
  <si>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</si>
  <si>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</si>
  <si>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</si>
  <si>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</si>
  <si>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</si>
  <si>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</si>
  <si>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</si>
  <si>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</si>
  <si>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</si>
  <si>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</si>
  <si>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</si>
  <si>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</si>
  <si>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</si>
  <si>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</si>
  <si>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</si>
  <si>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</si>
  <si>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</si>
  <si>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</si>
  <si>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</si>
  <si>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</si>
  <si>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</si>
  <si>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</si>
  <si>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</si>
  <si>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</si>
  <si>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</si>
  <si>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</si>
  <si>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</si>
  <si>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</si>
  <si>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</si>
  <si>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</si>
  <si>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</si>
  <si>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</si>
  <si>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</si>
  <si>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</si>
  <si>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</si>
  <si>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</si>
  <si>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</si>
  <si>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</si>
  <si>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</si>
  <si>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</si>
  <si>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</si>
  <si>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</si>
  <si>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</si>
  <si>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</si>
  <si>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</si>
  <si>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</si>
  <si>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</si>
  <si>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</si>
  <si>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</si>
  <si>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</si>
  <si>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11/05/23 - VENCIMENTO 18/05/23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</si>
</sst>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351836</v>
      </c>
      <c r="C7" s="46">
        <f aca="true" t="shared" si="0" ref="C7:J7">+C8+C11</f>
        <v>289118</v>
      </c>
      <c r="D7" s="46">
        <f t="shared" si="0"/>
        <v>345973</v>
      </c>
      <c r="E7" s="46">
        <f t="shared" si="0"/>
        <v>191437</v>
      </c>
      <c r="F7" s="46">
        <f t="shared" si="0"/>
        <v>243819</v>
      </c>
      <c r="G7" s="46">
        <f t="shared" si="0"/>
        <v>236573</v>
      </c>
      <c r="H7" s="46">
        <f t="shared" si="0"/>
        <v>269082</v>
      </c>
      <c r="I7" s="46">
        <f t="shared" si="0"/>
        <v>385825</v>
      </c>
      <c r="J7" s="46">
        <f t="shared" si="0"/>
        <v>125298</v>
      </c>
      <c r="K7" s="38">
        <f aca="true" t="shared" si="1" ref="K7:K13">SUM(B7:J7)</f>
        <v>2438961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17246</v>
      </c>
      <c r="C8" s="44">
        <f t="shared" si="2"/>
        <v>17203</v>
      </c>
      <c r="D8" s="44">
        <f t="shared" si="2"/>
        <v>15455</v>
      </c>
      <c r="E8" s="44">
        <f t="shared" si="2"/>
        <v>11123</v>
      </c>
      <c r="F8" s="44">
        <f t="shared" si="2"/>
        <v>12498</v>
      </c>
      <c r="G8" s="44">
        <f t="shared" si="2"/>
        <v>6133</v>
      </c>
      <c r="H8" s="44">
        <f t="shared" si="2"/>
        <v>5625</v>
      </c>
      <c r="I8" s="44">
        <f t="shared" si="2"/>
        <v>17291</v>
      </c>
      <c r="J8" s="44">
        <f t="shared" si="2"/>
        <v>3681</v>
      </c>
      <c r="K8" s="38">
        <f t="shared" si="1"/>
        <v>106255</v>
      </c>
      <c r="L8"/>
      <c r="M8"/>
      <c r="N8"/>
    </row>
    <row r="9" spans="1:14" ht="16.5" customHeight="1">
      <c r="A9" s="22" t="s">
        <v>32</v>
      </c>
      <c r="B9" s="44">
        <v>17178</v>
      </c>
      <c r="C9" s="44">
        <v>17199</v>
      </c>
      <c r="D9" s="44">
        <v>15451</v>
      </c>
      <c r="E9" s="44">
        <v>10925</v>
      </c>
      <c r="F9" s="44">
        <v>12485</v>
      </c>
      <c r="G9" s="44">
        <v>6133</v>
      </c>
      <c r="H9" s="44">
        <v>5625</v>
      </c>
      <c r="I9" s="44">
        <v>17221</v>
      </c>
      <c r="J9" s="44">
        <v>3681</v>
      </c>
      <c r="K9" s="38">
        <f t="shared" si="1"/>
        <v>105898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4</v>
      </c>
      <c r="D10" s="44">
        <v>4</v>
      </c>
      <c r="E10" s="44">
        <v>198</v>
      </c>
      <c r="F10" s="44">
        <v>13</v>
      </c>
      <c r="G10" s="44">
        <v>0</v>
      </c>
      <c r="H10" s="44">
        <v>0</v>
      </c>
      <c r="I10" s="44">
        <v>70</v>
      </c>
      <c r="J10" s="44">
        <v>0</v>
      </c>
      <c r="K10" s="38">
        <f t="shared" si="1"/>
        <v>357</v>
      </c>
      <c r="L10"/>
      <c r="M10"/>
      <c r="N10"/>
    </row>
    <row r="11" spans="1:14" ht="16.5" customHeight="1">
      <c r="A11" s="43" t="s">
        <v>67</v>
      </c>
      <c r="B11" s="42">
        <v>334590</v>
      </c>
      <c r="C11" s="42">
        <v>271915</v>
      </c>
      <c r="D11" s="42">
        <v>330518</v>
      </c>
      <c r="E11" s="42">
        <v>180314</v>
      </c>
      <c r="F11" s="42">
        <v>231321</v>
      </c>
      <c r="G11" s="42">
        <v>230440</v>
      </c>
      <c r="H11" s="42">
        <v>263457</v>
      </c>
      <c r="I11" s="42">
        <v>368534</v>
      </c>
      <c r="J11" s="42">
        <v>121617</v>
      </c>
      <c r="K11" s="38">
        <f t="shared" si="1"/>
        <v>2332706</v>
      </c>
      <c r="L11" s="59"/>
      <c r="M11" s="59"/>
      <c r="N11" s="59"/>
    </row>
    <row r="12" spans="1:14" ht="16.5" customHeight="1">
      <c r="A12" s="22" t="s">
        <v>79</v>
      </c>
      <c r="B12" s="42">
        <v>22671</v>
      </c>
      <c r="C12" s="42">
        <v>19963</v>
      </c>
      <c r="D12" s="42">
        <v>24230</v>
      </c>
      <c r="E12" s="42">
        <v>16450</v>
      </c>
      <c r="F12" s="42">
        <v>13645</v>
      </c>
      <c r="G12" s="42">
        <v>12476</v>
      </c>
      <c r="H12" s="42">
        <v>12370</v>
      </c>
      <c r="I12" s="42">
        <v>18574</v>
      </c>
      <c r="J12" s="42">
        <v>5237</v>
      </c>
      <c r="K12" s="38">
        <f t="shared" si="1"/>
        <v>145616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311919</v>
      </c>
      <c r="C13" s="42">
        <f>+C11-C12</f>
        <v>251952</v>
      </c>
      <c r="D13" s="42">
        <f>+D11-D12</f>
        <v>306288</v>
      </c>
      <c r="E13" s="42">
        <f aca="true" t="shared" si="3" ref="E13:J13">+E11-E12</f>
        <v>163864</v>
      </c>
      <c r="F13" s="42">
        <f t="shared" si="3"/>
        <v>217676</v>
      </c>
      <c r="G13" s="42">
        <f t="shared" si="3"/>
        <v>217964</v>
      </c>
      <c r="H13" s="42">
        <f t="shared" si="3"/>
        <v>251087</v>
      </c>
      <c r="I13" s="42">
        <f t="shared" si="3"/>
        <v>349960</v>
      </c>
      <c r="J13" s="42">
        <f t="shared" si="3"/>
        <v>116380</v>
      </c>
      <c r="K13" s="38">
        <f t="shared" si="1"/>
        <v>2187090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1.084245033841738</v>
      </c>
      <c r="C18" s="39">
        <v>1.139397390869584</v>
      </c>
      <c r="D18" s="39">
        <v>1.065104817495182</v>
      </c>
      <c r="E18" s="39">
        <v>1.363313959208336</v>
      </c>
      <c r="F18" s="39">
        <v>1.009283955623046</v>
      </c>
      <c r="G18" s="39">
        <v>1.115683046858456</v>
      </c>
      <c r="H18" s="39">
        <v>1.120095318319887</v>
      </c>
      <c r="I18" s="39">
        <v>1.084160278931567</v>
      </c>
      <c r="J18" s="39">
        <v>1.030622629246987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1752051.72</v>
      </c>
      <c r="C20" s="36">
        <f aca="true" t="shared" si="4" ref="C20:J20">SUM(C21:C28)</f>
        <v>1663066.27</v>
      </c>
      <c r="D20" s="36">
        <f t="shared" si="4"/>
        <v>2058932.6099999999</v>
      </c>
      <c r="E20" s="36">
        <f t="shared" si="4"/>
        <v>1275034.49</v>
      </c>
      <c r="F20" s="36">
        <f t="shared" si="4"/>
        <v>1265496.0899999999</v>
      </c>
      <c r="G20" s="36">
        <f t="shared" si="4"/>
        <v>1371092.34</v>
      </c>
      <c r="H20" s="36">
        <f t="shared" si="4"/>
        <v>1250906.73</v>
      </c>
      <c r="I20" s="36">
        <f t="shared" si="4"/>
        <v>1766266.0100000002</v>
      </c>
      <c r="J20" s="36">
        <f t="shared" si="4"/>
        <v>612462.55</v>
      </c>
      <c r="K20" s="36">
        <f aca="true" t="shared" si="5" ref="K20:K28">SUM(B20:J20)</f>
        <v>13015308.81</v>
      </c>
      <c r="L20"/>
      <c r="M20"/>
      <c r="N20"/>
    </row>
    <row r="21" spans="1:14" ht="16.5" customHeight="1">
      <c r="A21" s="35" t="s">
        <v>28</v>
      </c>
      <c r="B21" s="58">
        <f>ROUND((B15+B16)*B7,2)</f>
        <v>1558950.13</v>
      </c>
      <c r="C21" s="58">
        <f>ROUND((C15+C16)*C7,2)</f>
        <v>1407339.69</v>
      </c>
      <c r="D21" s="58">
        <f aca="true" t="shared" si="6" ref="D21:J21">ROUND((D15+D16)*D7,2)</f>
        <v>1866939.5</v>
      </c>
      <c r="E21" s="58">
        <f t="shared" si="6"/>
        <v>898145.83</v>
      </c>
      <c r="F21" s="58">
        <f t="shared" si="6"/>
        <v>1210536.95</v>
      </c>
      <c r="G21" s="58">
        <f t="shared" si="6"/>
        <v>1186460.91</v>
      </c>
      <c r="H21" s="58">
        <f t="shared" si="6"/>
        <v>1074498.24</v>
      </c>
      <c r="I21" s="58">
        <f t="shared" si="6"/>
        <v>1556302.3</v>
      </c>
      <c r="J21" s="58">
        <f t="shared" si="6"/>
        <v>571885.13</v>
      </c>
      <c r="K21" s="30">
        <f t="shared" si="5"/>
        <v>11331058.680000002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131333.81</v>
      </c>
      <c r="C22" s="30">
        <f t="shared" si="7"/>
        <v>196179.48</v>
      </c>
      <c r="D22" s="30">
        <f t="shared" si="7"/>
        <v>121546.76</v>
      </c>
      <c r="E22" s="30">
        <f t="shared" si="7"/>
        <v>326308.92</v>
      </c>
      <c r="F22" s="30">
        <f t="shared" si="7"/>
        <v>11238.57</v>
      </c>
      <c r="G22" s="30">
        <f t="shared" si="7"/>
        <v>137253.41</v>
      </c>
      <c r="H22" s="30">
        <f t="shared" si="7"/>
        <v>129042.21</v>
      </c>
      <c r="I22" s="30">
        <f t="shared" si="7"/>
        <v>130978.84</v>
      </c>
      <c r="J22" s="30">
        <f t="shared" si="7"/>
        <v>17512.63</v>
      </c>
      <c r="K22" s="30">
        <f t="shared" si="5"/>
        <v>1201394.63</v>
      </c>
      <c r="L22"/>
      <c r="M22"/>
      <c r="N22"/>
    </row>
    <row r="23" spans="1:14" ht="16.5" customHeight="1">
      <c r="A23" s="18" t="s">
        <v>26</v>
      </c>
      <c r="B23" s="30">
        <v>57512.79</v>
      </c>
      <c r="C23" s="30">
        <v>53738.79</v>
      </c>
      <c r="D23" s="30">
        <v>62395.41</v>
      </c>
      <c r="E23" s="30">
        <v>45405.89</v>
      </c>
      <c r="F23" s="30">
        <v>40229.92</v>
      </c>
      <c r="G23" s="30">
        <v>43726.03</v>
      </c>
      <c r="H23" s="30">
        <v>42071.82</v>
      </c>
      <c r="I23" s="30">
        <v>72943.47</v>
      </c>
      <c r="J23" s="30">
        <v>20444.75</v>
      </c>
      <c r="K23" s="30">
        <f t="shared" si="5"/>
        <v>438468.87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1258.32</v>
      </c>
      <c r="D26" s="30">
        <v>1557.92</v>
      </c>
      <c r="E26" s="30">
        <v>963.93</v>
      </c>
      <c r="F26" s="30">
        <v>958.72</v>
      </c>
      <c r="G26" s="30">
        <v>1036.87</v>
      </c>
      <c r="H26" s="30">
        <v>945.69</v>
      </c>
      <c r="I26" s="30">
        <v>1336.47</v>
      </c>
      <c r="J26" s="30">
        <v>463.73</v>
      </c>
      <c r="K26" s="30">
        <f t="shared" si="5"/>
        <v>9847.699999999999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800.93</v>
      </c>
      <c r="D28" s="30">
        <v>961.6</v>
      </c>
      <c r="E28" s="30">
        <v>551.51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6331.84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-118925.95999999999</v>
      </c>
      <c r="C31" s="30">
        <f t="shared" si="8"/>
        <v>-81683.45000000001</v>
      </c>
      <c r="D31" s="30">
        <f t="shared" si="8"/>
        <v>-106283.79999999994</v>
      </c>
      <c r="E31" s="30">
        <f t="shared" si="8"/>
        <v>-97727.36</v>
      </c>
      <c r="F31" s="30">
        <f t="shared" si="8"/>
        <v>-54934</v>
      </c>
      <c r="G31" s="30">
        <f t="shared" si="8"/>
        <v>-92368.15</v>
      </c>
      <c r="H31" s="30">
        <f t="shared" si="8"/>
        <v>-37816.88</v>
      </c>
      <c r="I31" s="30">
        <f t="shared" si="8"/>
        <v>-96164.04999999999</v>
      </c>
      <c r="J31" s="30">
        <f t="shared" si="8"/>
        <v>-28966.9</v>
      </c>
      <c r="K31" s="30">
        <f aca="true" t="shared" si="9" ref="K31:K39">SUM(B31:J31)</f>
        <v>-714870.5499999999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-118925.95999999999</v>
      </c>
      <c r="C32" s="30">
        <f t="shared" si="10"/>
        <v>-81683.45000000001</v>
      </c>
      <c r="D32" s="30">
        <f t="shared" si="10"/>
        <v>-83901.34999999999</v>
      </c>
      <c r="E32" s="30">
        <f t="shared" si="10"/>
        <v>-97727.36</v>
      </c>
      <c r="F32" s="30">
        <f t="shared" si="10"/>
        <v>-54934</v>
      </c>
      <c r="G32" s="30">
        <f t="shared" si="10"/>
        <v>-92368.15</v>
      </c>
      <c r="H32" s="30">
        <f t="shared" si="10"/>
        <v>-37816.88</v>
      </c>
      <c r="I32" s="30">
        <f t="shared" si="10"/>
        <v>-96164.04999999999</v>
      </c>
      <c r="J32" s="30">
        <f t="shared" si="10"/>
        <v>-22487.3</v>
      </c>
      <c r="K32" s="30">
        <f t="shared" si="9"/>
        <v>-686008.5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-75583.2</v>
      </c>
      <c r="C33" s="30">
        <f t="shared" si="11"/>
        <v>-75675.6</v>
      </c>
      <c r="D33" s="30">
        <f t="shared" si="11"/>
        <v>-67984.4</v>
      </c>
      <c r="E33" s="30">
        <f t="shared" si="11"/>
        <v>-48070</v>
      </c>
      <c r="F33" s="30">
        <f t="shared" si="11"/>
        <v>-54934</v>
      </c>
      <c r="G33" s="30">
        <f t="shared" si="11"/>
        <v>-26985.2</v>
      </c>
      <c r="H33" s="30">
        <f t="shared" si="11"/>
        <v>-24750</v>
      </c>
      <c r="I33" s="30">
        <f t="shared" si="11"/>
        <v>-75772.4</v>
      </c>
      <c r="J33" s="30">
        <f t="shared" si="11"/>
        <v>-16196.4</v>
      </c>
      <c r="K33" s="30">
        <f t="shared" si="9"/>
        <v>-465951.19999999995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-43342.76</v>
      </c>
      <c r="C36" s="30">
        <v>-6007.85</v>
      </c>
      <c r="D36" s="30">
        <v>-15916.95</v>
      </c>
      <c r="E36" s="30">
        <v>-49657.36</v>
      </c>
      <c r="F36" s="26">
        <v>0</v>
      </c>
      <c r="G36" s="30">
        <v>-65382.95</v>
      </c>
      <c r="H36" s="30">
        <v>-13066.88</v>
      </c>
      <c r="I36" s="30">
        <v>-20391.65</v>
      </c>
      <c r="J36" s="30">
        <v>-6290.9</v>
      </c>
      <c r="K36" s="30">
        <f t="shared" si="9"/>
        <v>-220057.3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1633125.76</v>
      </c>
      <c r="C54" s="27">
        <f t="shared" si="15"/>
        <v>1581382.82</v>
      </c>
      <c r="D54" s="27">
        <f t="shared" si="15"/>
        <v>1952648.8099999998</v>
      </c>
      <c r="E54" s="27">
        <f t="shared" si="15"/>
        <v>1177307.13</v>
      </c>
      <c r="F54" s="27">
        <f t="shared" si="15"/>
        <v>1210562.0899999999</v>
      </c>
      <c r="G54" s="27">
        <f t="shared" si="15"/>
        <v>1278724.1900000002</v>
      </c>
      <c r="H54" s="27">
        <f t="shared" si="15"/>
        <v>1213089.85</v>
      </c>
      <c r="I54" s="27">
        <f t="shared" si="15"/>
        <v>1670101.9600000002</v>
      </c>
      <c r="J54" s="27">
        <f t="shared" si="15"/>
        <v>583495.65</v>
      </c>
      <c r="K54" s="20">
        <f>SUM(B54:J54)</f>
        <v>12300438.26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1633125.76</v>
      </c>
      <c r="C60" s="10">
        <f t="shared" si="17"/>
        <v>1581382.8224502099</v>
      </c>
      <c r="D60" s="10">
        <f t="shared" si="17"/>
        <v>1952648.8016947443</v>
      </c>
      <c r="E60" s="10">
        <f t="shared" si="17"/>
        <v>1177307.1278734722</v>
      </c>
      <c r="F60" s="10">
        <f t="shared" si="17"/>
        <v>1210562.1046875932</v>
      </c>
      <c r="G60" s="10">
        <f t="shared" si="17"/>
        <v>1278724.1956462252</v>
      </c>
      <c r="H60" s="10">
        <f t="shared" si="17"/>
        <v>1213089.8600565223</v>
      </c>
      <c r="I60" s="10">
        <f>SUM(I61:I73)</f>
        <v>1670101.9500000002</v>
      </c>
      <c r="J60" s="10">
        <f t="shared" si="17"/>
        <v>583495.6475634715</v>
      </c>
      <c r="K60" s="5">
        <f>SUM(K61:K73)</f>
        <v>12300438.269972239</v>
      </c>
      <c r="L60" s="9"/>
    </row>
    <row r="61" spans="1:12" ht="16.5" customHeight="1">
      <c r="A61" s="7" t="s">
        <v>56</v>
      </c>
      <c r="B61" s="8">
        <v>1427515.23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1427515.23</v>
      </c>
      <c r="L61"/>
    </row>
    <row r="62" spans="1:12" ht="16.5" customHeight="1">
      <c r="A62" s="7" t="s">
        <v>57</v>
      </c>
      <c r="B62" s="8">
        <v>205610.53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205610.53</v>
      </c>
      <c r="L62"/>
    </row>
    <row r="63" spans="1:12" ht="16.5" customHeight="1">
      <c r="A63" s="7" t="s">
        <v>4</v>
      </c>
      <c r="B63" s="6">
        <v>0</v>
      </c>
      <c r="C63" s="8">
        <v>1581382.8224502099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1581382.8224502099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1952648.8016947443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1952648.8016947443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1177307.1278734722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1177307.1278734722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1210562.1046875932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1210562.1046875932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1278724.1956462252</v>
      </c>
      <c r="H67" s="6">
        <v>0</v>
      </c>
      <c r="I67" s="6">
        <v>0</v>
      </c>
      <c r="J67" s="6">
        <v>0</v>
      </c>
      <c r="K67" s="5">
        <f t="shared" si="18"/>
        <v>1278724.1956462252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1213089.8600565223</v>
      </c>
      <c r="I68" s="6">
        <v>0</v>
      </c>
      <c r="J68" s="6">
        <v>0</v>
      </c>
      <c r="K68" s="5">
        <f t="shared" si="18"/>
        <v>1213089.8600565223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616601.64</v>
      </c>
      <c r="J70" s="6">
        <v>0</v>
      </c>
      <c r="K70" s="5">
        <f t="shared" si="18"/>
        <v>616601.64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1053500.31</v>
      </c>
      <c r="J71" s="6">
        <v>0</v>
      </c>
      <c r="K71" s="5">
        <f t="shared" si="18"/>
        <v>1053500.31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583495.6475634715</v>
      </c>
      <c r="K72" s="5">
        <f t="shared" si="18"/>
        <v>583495.6475634715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2023-05-17T15:01:52Z</dcterms:modified>
  <cp:category/>
  <cp:version/>
  <cp:contentType/>
  <cp:contentStatus/>
</cp:coreProperties>
</file>