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<sst xmlns="http://schemas.openxmlformats.org/spreadsheetml/2006/main" count="82" uniqueCount="81">
  <si>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</si>
  <si>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</si>
  <si>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</si>
  <si>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</si>
  <si>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</si>
  <si>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</si>
  <si>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</si>
  <si>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</si>
  <si>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</si>
  <si>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</si>
  <si>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</si>
  <si>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</si>
  <si>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</si>
  <si>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</si>
  <si>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</si>
  <si>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</si>
  <si>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</si>
  <si>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</si>
  <si>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</si>
  <si>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</si>
  <si>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</si>
  <si>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</si>
  <si>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</si>
  <si>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</si>
  <si>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</si>
  <si>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</si>
  <si>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</si>
  <si>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</si>
  <si>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</si>
  <si>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</si>
  <si>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</si>
  <si>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</si>
  <si>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</si>
  <si>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</si>
  <si>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</si>
  <si>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</si>
  <si>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</si>
  <si>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</si>
  <si>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</si>
  <si>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</si>
  <si>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</si>
  <si>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</si>
  <si>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</si>
  <si>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</si>
  <si>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</si>
  <si>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</si>
  <si>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</si>
  <si>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</si>
  <si>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</si>
  <si>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</si>
  <si>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</si>
  <si>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</si>
  <si>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</si>
  <si>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</si>
  <si>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</si>
  <si>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</si>
  <si>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</si>
  <si>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</si>
  <si>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</si>
  <si>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</si>
  <si>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</si>
  <si>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</si>
  <si>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</si>
  <si>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</si>
  <si>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</si>
  <si>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</si>
  <si>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</si>
  <si>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</si>
  <si>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</si>
  <si>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</si>
  <si>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</si>
  <si>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</si>
  <si>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</si>
  <si>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</si>
  <si>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</si>
  <si>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</si>
  <si>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</si>
  <si>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</si>
  <si>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</si>
  <si>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</si>
  <si>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12/05/23 - VENCIMENTO 19/05/23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</si>
</sst>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340337</v>
      </c>
      <c r="C7" s="46">
        <f aca="true" t="shared" si="0" ref="C7:J7">+C8+C11</f>
        <v>272778</v>
      </c>
      <c r="D7" s="46">
        <f t="shared" si="0"/>
        <v>337925</v>
      </c>
      <c r="E7" s="46">
        <f t="shared" si="0"/>
        <v>184515</v>
      </c>
      <c r="F7" s="46">
        <f t="shared" si="0"/>
        <v>235335</v>
      </c>
      <c r="G7" s="46">
        <f t="shared" si="0"/>
        <v>228225</v>
      </c>
      <c r="H7" s="46">
        <f t="shared" si="0"/>
        <v>267879</v>
      </c>
      <c r="I7" s="46">
        <f t="shared" si="0"/>
        <v>376310</v>
      </c>
      <c r="J7" s="46">
        <f t="shared" si="0"/>
        <v>116610</v>
      </c>
      <c r="K7" s="38">
        <f aca="true" t="shared" si="1" ref="K7:K13">SUM(B7:J7)</f>
        <v>2359914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17215</v>
      </c>
      <c r="C8" s="44">
        <f t="shared" si="2"/>
        <v>16691</v>
      </c>
      <c r="D8" s="44">
        <f t="shared" si="2"/>
        <v>16048</v>
      </c>
      <c r="E8" s="44">
        <f t="shared" si="2"/>
        <v>10779</v>
      </c>
      <c r="F8" s="44">
        <f t="shared" si="2"/>
        <v>12042</v>
      </c>
      <c r="G8" s="44">
        <f t="shared" si="2"/>
        <v>6238</v>
      </c>
      <c r="H8" s="44">
        <f t="shared" si="2"/>
        <v>5712</v>
      </c>
      <c r="I8" s="44">
        <f t="shared" si="2"/>
        <v>17289</v>
      </c>
      <c r="J8" s="44">
        <f t="shared" si="2"/>
        <v>3426</v>
      </c>
      <c r="K8" s="38">
        <f t="shared" si="1"/>
        <v>105440</v>
      </c>
      <c r="L8"/>
      <c r="M8"/>
      <c r="N8"/>
    </row>
    <row r="9" spans="1:14" ht="16.5" customHeight="1">
      <c r="A9" s="22" t="s">
        <v>32</v>
      </c>
      <c r="B9" s="44">
        <v>17174</v>
      </c>
      <c r="C9" s="44">
        <v>16688</v>
      </c>
      <c r="D9" s="44">
        <v>16044</v>
      </c>
      <c r="E9" s="44">
        <v>10618</v>
      </c>
      <c r="F9" s="44">
        <v>12034</v>
      </c>
      <c r="G9" s="44">
        <v>6237</v>
      </c>
      <c r="H9" s="44">
        <v>5712</v>
      </c>
      <c r="I9" s="44">
        <v>17246</v>
      </c>
      <c r="J9" s="44">
        <v>3426</v>
      </c>
      <c r="K9" s="38">
        <f t="shared" si="1"/>
        <v>105179</v>
      </c>
      <c r="L9"/>
      <c r="M9"/>
      <c r="N9"/>
    </row>
    <row r="10" spans="1:14" ht="16.5" customHeight="1">
      <c r="A10" s="22" t="s">
        <v>31</v>
      </c>
      <c r="B10" s="44">
        <v>41</v>
      </c>
      <c r="C10" s="44">
        <v>3</v>
      </c>
      <c r="D10" s="44">
        <v>4</v>
      </c>
      <c r="E10" s="44">
        <v>161</v>
      </c>
      <c r="F10" s="44">
        <v>8</v>
      </c>
      <c r="G10" s="44">
        <v>1</v>
      </c>
      <c r="H10" s="44">
        <v>0</v>
      </c>
      <c r="I10" s="44">
        <v>43</v>
      </c>
      <c r="J10" s="44">
        <v>0</v>
      </c>
      <c r="K10" s="38">
        <f t="shared" si="1"/>
        <v>261</v>
      </c>
      <c r="L10"/>
      <c r="M10"/>
      <c r="N10"/>
    </row>
    <row r="11" spans="1:14" ht="16.5" customHeight="1">
      <c r="A11" s="43" t="s">
        <v>67</v>
      </c>
      <c r="B11" s="42">
        <v>323122</v>
      </c>
      <c r="C11" s="42">
        <v>256087</v>
      </c>
      <c r="D11" s="42">
        <v>321877</v>
      </c>
      <c r="E11" s="42">
        <v>173736</v>
      </c>
      <c r="F11" s="42">
        <v>223293</v>
      </c>
      <c r="G11" s="42">
        <v>221987</v>
      </c>
      <c r="H11" s="42">
        <v>262167</v>
      </c>
      <c r="I11" s="42">
        <v>359021</v>
      </c>
      <c r="J11" s="42">
        <v>113184</v>
      </c>
      <c r="K11" s="38">
        <f t="shared" si="1"/>
        <v>2254474</v>
      </c>
      <c r="L11" s="59"/>
      <c r="M11" s="59"/>
      <c r="N11" s="59"/>
    </row>
    <row r="12" spans="1:14" ht="16.5" customHeight="1">
      <c r="A12" s="22" t="s">
        <v>79</v>
      </c>
      <c r="B12" s="42">
        <v>22296</v>
      </c>
      <c r="C12" s="42">
        <v>19291</v>
      </c>
      <c r="D12" s="42">
        <v>24871</v>
      </c>
      <c r="E12" s="42">
        <v>15780</v>
      </c>
      <c r="F12" s="42">
        <v>13226</v>
      </c>
      <c r="G12" s="42">
        <v>11968</v>
      </c>
      <c r="H12" s="42">
        <v>12360</v>
      </c>
      <c r="I12" s="42">
        <v>18730</v>
      </c>
      <c r="J12" s="42">
        <v>4910</v>
      </c>
      <c r="K12" s="38">
        <f t="shared" si="1"/>
        <v>143432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300826</v>
      </c>
      <c r="C13" s="42">
        <f>+C11-C12</f>
        <v>236796</v>
      </c>
      <c r="D13" s="42">
        <f>+D11-D12</f>
        <v>297006</v>
      </c>
      <c r="E13" s="42">
        <f aca="true" t="shared" si="3" ref="E13:J13">+E11-E12</f>
        <v>157956</v>
      </c>
      <c r="F13" s="42">
        <f t="shared" si="3"/>
        <v>210067</v>
      </c>
      <c r="G13" s="42">
        <f t="shared" si="3"/>
        <v>210019</v>
      </c>
      <c r="H13" s="42">
        <f t="shared" si="3"/>
        <v>249807</v>
      </c>
      <c r="I13" s="42">
        <f t="shared" si="3"/>
        <v>340291</v>
      </c>
      <c r="J13" s="42">
        <f t="shared" si="3"/>
        <v>108274</v>
      </c>
      <c r="K13" s="38">
        <f t="shared" si="1"/>
        <v>2111042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1.120134725210334</v>
      </c>
      <c r="C18" s="39">
        <v>1.195126821136166</v>
      </c>
      <c r="D18" s="39">
        <v>1.096721179848678</v>
      </c>
      <c r="E18" s="39">
        <v>1.412345711651002</v>
      </c>
      <c r="F18" s="39">
        <v>1.047519793097716</v>
      </c>
      <c r="G18" s="39">
        <v>1.156653356318285</v>
      </c>
      <c r="H18" s="39">
        <v>1.132179332166352</v>
      </c>
      <c r="I18" s="39">
        <v>1.112118320358052</v>
      </c>
      <c r="J18" s="39">
        <v>1.110930547062749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1751593.7999999998</v>
      </c>
      <c r="C20" s="36">
        <f aca="true" t="shared" si="4" ref="C20:J20">SUM(C21:C28)</f>
        <v>1645553.7199999997</v>
      </c>
      <c r="D20" s="36">
        <f t="shared" si="4"/>
        <v>2071429.3299999998</v>
      </c>
      <c r="E20" s="36">
        <f t="shared" si="4"/>
        <v>1272520.9300000002</v>
      </c>
      <c r="F20" s="36">
        <f t="shared" si="4"/>
        <v>1267693.95</v>
      </c>
      <c r="G20" s="36">
        <f t="shared" si="4"/>
        <v>1371254.2000000002</v>
      </c>
      <c r="H20" s="36">
        <f t="shared" si="4"/>
        <v>1259212.44</v>
      </c>
      <c r="I20" s="36">
        <f t="shared" si="4"/>
        <v>1766689.87</v>
      </c>
      <c r="J20" s="36">
        <f t="shared" si="4"/>
        <v>614386.72</v>
      </c>
      <c r="K20" s="36">
        <f aca="true" t="shared" si="5" ref="K20:K28">SUM(B20:J20)</f>
        <v>13020334.959999999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1507999.21</v>
      </c>
      <c r="C21" s="58">
        <f>ROUND((C15+C16)*C7,2)</f>
        <v>1327801.47</v>
      </c>
      <c r="D21" s="58">
        <f aca="true" t="shared" si="6" ref="D21:J21">ROUND((D15+D16)*D7,2)</f>
        <v>1823510.89</v>
      </c>
      <c r="E21" s="58">
        <f t="shared" si="6"/>
        <v>865670.57</v>
      </c>
      <c r="F21" s="58">
        <f t="shared" si="6"/>
        <v>1168414.74</v>
      </c>
      <c r="G21" s="58">
        <f t="shared" si="6"/>
        <v>1144594.02</v>
      </c>
      <c r="H21" s="58">
        <f t="shared" si="6"/>
        <v>1069694.42</v>
      </c>
      <c r="I21" s="58">
        <f t="shared" si="6"/>
        <v>1517921.65</v>
      </c>
      <c r="J21" s="58">
        <f t="shared" si="6"/>
        <v>532231.36</v>
      </c>
      <c r="K21" s="30">
        <f t="shared" si="5"/>
        <v>10957838.33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181163.07</v>
      </c>
      <c r="C22" s="30">
        <f t="shared" si="7"/>
        <v>259089.68</v>
      </c>
      <c r="D22" s="30">
        <f t="shared" si="7"/>
        <v>176372.12</v>
      </c>
      <c r="E22" s="30">
        <f t="shared" si="7"/>
        <v>356955.55</v>
      </c>
      <c r="F22" s="30">
        <f t="shared" si="7"/>
        <v>55522.83</v>
      </c>
      <c r="G22" s="30">
        <f t="shared" si="7"/>
        <v>179304.49</v>
      </c>
      <c r="H22" s="30">
        <f t="shared" si="7"/>
        <v>141391.49</v>
      </c>
      <c r="I22" s="30">
        <f t="shared" si="7"/>
        <v>170186.83</v>
      </c>
      <c r="J22" s="30">
        <f t="shared" si="7"/>
        <v>59040.72</v>
      </c>
      <c r="K22" s="30">
        <f t="shared" si="5"/>
        <v>1579026.7799999998</v>
      </c>
      <c r="L22"/>
      <c r="M22"/>
      <c r="N22"/>
    </row>
    <row r="23" spans="1:14" ht="16.5" customHeight="1">
      <c r="A23" s="18" t="s">
        <v>26</v>
      </c>
      <c r="B23" s="30">
        <v>58179.13</v>
      </c>
      <c r="C23" s="30">
        <v>52869.89</v>
      </c>
      <c r="D23" s="30">
        <v>63487.57</v>
      </c>
      <c r="E23" s="30">
        <v>44723.3</v>
      </c>
      <c r="F23" s="30">
        <v>40265.73</v>
      </c>
      <c r="G23" s="30">
        <v>43703.7</v>
      </c>
      <c r="H23" s="30">
        <v>42826.86</v>
      </c>
      <c r="I23" s="30">
        <v>72539.99</v>
      </c>
      <c r="J23" s="30">
        <v>20494.6</v>
      </c>
      <c r="K23" s="30">
        <f t="shared" si="5"/>
        <v>439090.76999999996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1323.45</v>
      </c>
      <c r="C26" s="30">
        <v>1242.69</v>
      </c>
      <c r="D26" s="30">
        <v>1565.73</v>
      </c>
      <c r="E26" s="30">
        <v>961.32</v>
      </c>
      <c r="F26" s="30">
        <v>958.72</v>
      </c>
      <c r="G26" s="30">
        <v>1036.87</v>
      </c>
      <c r="H26" s="30">
        <v>950.9</v>
      </c>
      <c r="I26" s="30">
        <v>1336.47</v>
      </c>
      <c r="J26" s="30">
        <v>463.73</v>
      </c>
      <c r="K26" s="30">
        <f t="shared" si="5"/>
        <v>9839.88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859.42</v>
      </c>
      <c r="C28" s="30">
        <v>800.93</v>
      </c>
      <c r="D28" s="30">
        <v>961.6</v>
      </c>
      <c r="E28" s="30">
        <v>551.78</v>
      </c>
      <c r="F28" s="30">
        <v>576.18</v>
      </c>
      <c r="G28" s="30">
        <v>655.11</v>
      </c>
      <c r="H28" s="30">
        <v>661.76</v>
      </c>
      <c r="I28" s="30">
        <v>951.61</v>
      </c>
      <c r="J28" s="30">
        <v>313.72</v>
      </c>
      <c r="K28" s="30">
        <f t="shared" si="5"/>
        <v>6332.11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-116870.08</v>
      </c>
      <c r="C31" s="30">
        <f t="shared" si="8"/>
        <v>-89222.8</v>
      </c>
      <c r="D31" s="30">
        <f t="shared" si="8"/>
        <v>-141906.42999999993</v>
      </c>
      <c r="E31" s="30">
        <f t="shared" si="8"/>
        <v>-89902.37</v>
      </c>
      <c r="F31" s="30">
        <f t="shared" si="8"/>
        <v>-72230.73999999999</v>
      </c>
      <c r="G31" s="30">
        <f t="shared" si="8"/>
        <v>-93693.31</v>
      </c>
      <c r="H31" s="30">
        <f t="shared" si="8"/>
        <v>-52236.119999999966</v>
      </c>
      <c r="I31" s="30">
        <f t="shared" si="8"/>
        <v>-101479.84</v>
      </c>
      <c r="J31" s="30">
        <f t="shared" si="8"/>
        <v>-28301</v>
      </c>
      <c r="K31" s="30">
        <f aca="true" t="shared" si="9" ref="K31:K41">SUM(B31:J31)</f>
        <v>-785842.69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-112994.8</v>
      </c>
      <c r="C32" s="30">
        <f t="shared" si="10"/>
        <v>-78210.55</v>
      </c>
      <c r="D32" s="30">
        <f t="shared" si="10"/>
        <v>-83894.75</v>
      </c>
      <c r="E32" s="30">
        <f t="shared" si="10"/>
        <v>-89902.37</v>
      </c>
      <c r="F32" s="30">
        <f t="shared" si="10"/>
        <v>-52949.6</v>
      </c>
      <c r="G32" s="30">
        <f t="shared" si="10"/>
        <v>-88027.83</v>
      </c>
      <c r="H32" s="30">
        <f t="shared" si="10"/>
        <v>-35856.91</v>
      </c>
      <c r="I32" s="30">
        <f t="shared" si="10"/>
        <v>-92618.04</v>
      </c>
      <c r="J32" s="30">
        <f t="shared" si="10"/>
        <v>-20237.4</v>
      </c>
      <c r="K32" s="30">
        <f t="shared" si="9"/>
        <v>-654692.25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-75565.6</v>
      </c>
      <c r="C33" s="30">
        <f t="shared" si="11"/>
        <v>-73427.2</v>
      </c>
      <c r="D33" s="30">
        <f t="shared" si="11"/>
        <v>-70593.6</v>
      </c>
      <c r="E33" s="30">
        <f t="shared" si="11"/>
        <v>-46719.2</v>
      </c>
      <c r="F33" s="30">
        <f t="shared" si="11"/>
        <v>-52949.6</v>
      </c>
      <c r="G33" s="30">
        <f t="shared" si="11"/>
        <v>-27442.8</v>
      </c>
      <c r="H33" s="30">
        <f t="shared" si="11"/>
        <v>-25132.8</v>
      </c>
      <c r="I33" s="30">
        <f t="shared" si="11"/>
        <v>-75882.4</v>
      </c>
      <c r="J33" s="30">
        <f t="shared" si="11"/>
        <v>-15074.4</v>
      </c>
      <c r="K33" s="30">
        <f t="shared" si="9"/>
        <v>-462787.6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-37429.2</v>
      </c>
      <c r="C36" s="30">
        <v>-4783.35</v>
      </c>
      <c r="D36" s="30">
        <v>-13301.15</v>
      </c>
      <c r="E36" s="30">
        <v>-43183.17</v>
      </c>
      <c r="F36" s="26">
        <v>0</v>
      </c>
      <c r="G36" s="30">
        <v>-60585.03</v>
      </c>
      <c r="H36" s="30">
        <v>-10724.11</v>
      </c>
      <c r="I36" s="30">
        <v>-16735.64</v>
      </c>
      <c r="J36" s="30">
        <v>-5163</v>
      </c>
      <c r="K36" s="30">
        <f t="shared" si="9"/>
        <v>-191904.65000000002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-3875.28</v>
      </c>
      <c r="C37" s="27">
        <f t="shared" si="12"/>
        <v>-11012.25</v>
      </c>
      <c r="D37" s="27">
        <f t="shared" si="12"/>
        <v>-58011.679999999935</v>
      </c>
      <c r="E37" s="27">
        <f t="shared" si="12"/>
        <v>0</v>
      </c>
      <c r="F37" s="27">
        <f t="shared" si="12"/>
        <v>-19281.14</v>
      </c>
      <c r="G37" s="27">
        <f t="shared" si="12"/>
        <v>-5665.48</v>
      </c>
      <c r="H37" s="27">
        <f t="shared" si="12"/>
        <v>-16379.209999999963</v>
      </c>
      <c r="I37" s="27">
        <f t="shared" si="12"/>
        <v>-8861.8</v>
      </c>
      <c r="J37" s="27">
        <f t="shared" si="12"/>
        <v>-8063.6</v>
      </c>
      <c r="K37" s="30">
        <f t="shared" si="9"/>
        <v>-131150.4399999999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-3875.28</v>
      </c>
      <c r="C39" s="27">
        <v>-1112.25</v>
      </c>
      <c r="D39" s="27">
        <v>-12529.23</v>
      </c>
      <c r="E39" s="27">
        <v>0</v>
      </c>
      <c r="F39" s="27">
        <v>-15981.14</v>
      </c>
      <c r="G39" s="27">
        <v>-5665.48</v>
      </c>
      <c r="H39" s="27">
        <v>-6479.21</v>
      </c>
      <c r="I39" s="27">
        <v>-8861.8</v>
      </c>
      <c r="J39" s="27">
        <v>-1584</v>
      </c>
      <c r="K39" s="30">
        <f t="shared" si="9"/>
        <v>-56088.39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27">
        <v>-9900</v>
      </c>
      <c r="D41" s="27">
        <v>-23100</v>
      </c>
      <c r="E41" s="17">
        <v>0</v>
      </c>
      <c r="F41" s="27">
        <v>-3300</v>
      </c>
      <c r="G41" s="17">
        <v>0</v>
      </c>
      <c r="H41" s="27">
        <v>-9900</v>
      </c>
      <c r="I41" s="17">
        <v>0</v>
      </c>
      <c r="J41" s="17">
        <v>0</v>
      </c>
      <c r="K41" s="30">
        <f t="shared" si="9"/>
        <v>-46200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1634723.7199999997</v>
      </c>
      <c r="C54" s="27">
        <f t="shared" si="15"/>
        <v>1556330.9199999997</v>
      </c>
      <c r="D54" s="27">
        <f t="shared" si="15"/>
        <v>1929522.9</v>
      </c>
      <c r="E54" s="27">
        <f t="shared" si="15"/>
        <v>1182618.56</v>
      </c>
      <c r="F54" s="27">
        <f t="shared" si="15"/>
        <v>1195463.21</v>
      </c>
      <c r="G54" s="27">
        <f t="shared" si="15"/>
        <v>1277560.8900000001</v>
      </c>
      <c r="H54" s="27">
        <f t="shared" si="15"/>
        <v>1206976.32</v>
      </c>
      <c r="I54" s="27">
        <f t="shared" si="15"/>
        <v>1665210.03</v>
      </c>
      <c r="J54" s="27">
        <f t="shared" si="15"/>
        <v>586085.72</v>
      </c>
      <c r="K54" s="20">
        <f>SUM(B54:J54)</f>
        <v>12234492.27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1634723.72</v>
      </c>
      <c r="C60" s="10">
        <f t="shared" si="17"/>
        <v>1556330.920515749</v>
      </c>
      <c r="D60" s="10">
        <f t="shared" si="17"/>
        <v>1929522.9086104762</v>
      </c>
      <c r="E60" s="10">
        <f t="shared" si="17"/>
        <v>1182618.5556555253</v>
      </c>
      <c r="F60" s="10">
        <f t="shared" si="17"/>
        <v>1195463.2037219307</v>
      </c>
      <c r="G60" s="10">
        <f t="shared" si="17"/>
        <v>1277560.8964920512</v>
      </c>
      <c r="H60" s="10">
        <f t="shared" si="17"/>
        <v>1206976.3220809372</v>
      </c>
      <c r="I60" s="10">
        <f>SUM(I61:I73)</f>
        <v>1665210.03</v>
      </c>
      <c r="J60" s="10">
        <f t="shared" si="17"/>
        <v>586085.7137826656</v>
      </c>
      <c r="K60" s="5">
        <f>SUM(K61:K73)</f>
        <v>12234492.270859336</v>
      </c>
      <c r="L60" s="9"/>
    </row>
    <row r="61" spans="1:12" ht="16.5" customHeight="1">
      <c r="A61" s="7" t="s">
        <v>56</v>
      </c>
      <c r="B61" s="8">
        <v>1428585.06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1428585.06</v>
      </c>
      <c r="L61"/>
    </row>
    <row r="62" spans="1:12" ht="16.5" customHeight="1">
      <c r="A62" s="7" t="s">
        <v>57</v>
      </c>
      <c r="B62" s="8">
        <v>206138.66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206138.66</v>
      </c>
      <c r="L62"/>
    </row>
    <row r="63" spans="1:12" ht="16.5" customHeight="1">
      <c r="A63" s="7" t="s">
        <v>4</v>
      </c>
      <c r="B63" s="6">
        <v>0</v>
      </c>
      <c r="C63" s="8">
        <v>1556330.920515749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1556330.920515749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1929522.9086104762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1929522.9086104762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1182618.5556555253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1182618.5556555253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1195463.2037219307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1195463.2037219307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1277560.8964920512</v>
      </c>
      <c r="H67" s="6">
        <v>0</v>
      </c>
      <c r="I67" s="6">
        <v>0</v>
      </c>
      <c r="J67" s="6">
        <v>0</v>
      </c>
      <c r="K67" s="5">
        <f t="shared" si="18"/>
        <v>1277560.8964920512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1206976.3220809372</v>
      </c>
      <c r="I68" s="6">
        <v>0</v>
      </c>
      <c r="J68" s="6">
        <v>0</v>
      </c>
      <c r="K68" s="5">
        <f t="shared" si="18"/>
        <v>1206976.3220809372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612131.21</v>
      </c>
      <c r="J70" s="6">
        <v>0</v>
      </c>
      <c r="K70" s="5">
        <f t="shared" si="18"/>
        <v>612131.21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1053078.82</v>
      </c>
      <c r="J71" s="6">
        <v>0</v>
      </c>
      <c r="K71" s="5">
        <f t="shared" si="18"/>
        <v>1053078.82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586085.7137826656</v>
      </c>
      <c r="K72" s="5">
        <f t="shared" si="18"/>
        <v>586085.7137826656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2023-05-18T23:04:54Z</dcterms:modified>
  <cp:category/>
  <cp:version/>
  <cp:contentType/>
  <cp:contentStatus/>
</cp:coreProperties>
</file>