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<sst xmlns="http://schemas.openxmlformats.org/spreadsheetml/2006/main" count="82" uniqueCount="81">
  <si>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</si>
  <si>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</si>
  <si>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</si>
  <si>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</si>
  <si>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</si>
  <si>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</si>
  <si>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</si>
  <si>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</si>
  <si>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</si>
  <si>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</si>
  <si>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</si>
  <si>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</si>
  <si>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</si>
  <si>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</si>
  <si>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</si>
  <si>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</si>
  <si>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</si>
  <si>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</si>
  <si>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</si>
  <si>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</si>
  <si>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</si>
  <si>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</si>
  <si>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</si>
  <si>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</si>
  <si>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</si>
  <si>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</si>
  <si>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</si>
  <si>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</si>
  <si>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</si>
  <si>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</si>
  <si>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</si>
  <si>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</si>
  <si>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</si>
  <si>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</si>
  <si>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</si>
  <si>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</si>
  <si>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</si>
  <si>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</si>
  <si>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</si>
  <si>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</si>
  <si>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</si>
  <si>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</si>
  <si>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</si>
  <si>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</si>
  <si>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</si>
  <si>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</si>
  <si>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</si>
  <si>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</si>
  <si>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</si>
  <si>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</si>
  <si>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</si>
  <si>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</si>
  <si>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</si>
  <si>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</si>
  <si>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</si>
  <si>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</si>
  <si>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</si>
  <si>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</si>
  <si>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</si>
  <si>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</si>
  <si>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</si>
  <si>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</si>
  <si>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</si>
  <si>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</si>
  <si>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</si>
  <si>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</si>
  <si>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</si>
  <si>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</si>
  <si>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</si>
  <si>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</si>
  <si>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</si>
  <si>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</si>
  <si>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</si>
  <si>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</si>
  <si>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</si>
  <si>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</si>
  <si>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</si>
  <si>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</si>
  <si>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</si>
  <si>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</si>
  <si>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13/05/23 - VENCIMENTO 19/05/23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</si>
</sst>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182822</v>
      </c>
      <c r="C7" s="46">
        <f aca="true" t="shared" si="0" ref="C7:J7">+C8+C11</f>
        <v>147900</v>
      </c>
      <c r="D7" s="46">
        <f t="shared" si="0"/>
        <v>202052</v>
      </c>
      <c r="E7" s="46">
        <f t="shared" si="0"/>
        <v>98040</v>
      </c>
      <c r="F7" s="46">
        <f t="shared" si="0"/>
        <v>138667</v>
      </c>
      <c r="G7" s="46">
        <f t="shared" si="0"/>
        <v>152598</v>
      </c>
      <c r="H7" s="46">
        <f t="shared" si="0"/>
        <v>169955</v>
      </c>
      <c r="I7" s="46">
        <f t="shared" si="0"/>
        <v>210566</v>
      </c>
      <c r="J7" s="46">
        <f t="shared" si="0"/>
        <v>49967</v>
      </c>
      <c r="K7" s="38">
        <f aca="true" t="shared" si="1" ref="K7:K13">SUM(B7:J7)</f>
        <v>1352567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12146</v>
      </c>
      <c r="C8" s="44">
        <f t="shared" si="2"/>
        <v>13300</v>
      </c>
      <c r="D8" s="44">
        <f t="shared" si="2"/>
        <v>13322</v>
      </c>
      <c r="E8" s="44">
        <f t="shared" si="2"/>
        <v>7664</v>
      </c>
      <c r="F8" s="44">
        <f t="shared" si="2"/>
        <v>8428</v>
      </c>
      <c r="G8" s="44">
        <f t="shared" si="2"/>
        <v>5550</v>
      </c>
      <c r="H8" s="44">
        <f t="shared" si="2"/>
        <v>4951</v>
      </c>
      <c r="I8" s="44">
        <f t="shared" si="2"/>
        <v>12009</v>
      </c>
      <c r="J8" s="44">
        <f t="shared" si="2"/>
        <v>1556</v>
      </c>
      <c r="K8" s="38">
        <f t="shared" si="1"/>
        <v>78926</v>
      </c>
      <c r="L8"/>
      <c r="M8"/>
      <c r="N8"/>
    </row>
    <row r="9" spans="1:14" ht="16.5" customHeight="1">
      <c r="A9" s="22" t="s">
        <v>32</v>
      </c>
      <c r="B9" s="44">
        <v>12122</v>
      </c>
      <c r="C9" s="44">
        <v>13298</v>
      </c>
      <c r="D9" s="44">
        <v>13321</v>
      </c>
      <c r="E9" s="44">
        <v>7538</v>
      </c>
      <c r="F9" s="44">
        <v>8416</v>
      </c>
      <c r="G9" s="44">
        <v>5550</v>
      </c>
      <c r="H9" s="44">
        <v>4951</v>
      </c>
      <c r="I9" s="44">
        <v>11994</v>
      </c>
      <c r="J9" s="44">
        <v>1556</v>
      </c>
      <c r="K9" s="38">
        <f t="shared" si="1"/>
        <v>78746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2</v>
      </c>
      <c r="D10" s="44">
        <v>1</v>
      </c>
      <c r="E10" s="44">
        <v>126</v>
      </c>
      <c r="F10" s="44">
        <v>12</v>
      </c>
      <c r="G10" s="44">
        <v>0</v>
      </c>
      <c r="H10" s="44">
        <v>0</v>
      </c>
      <c r="I10" s="44">
        <v>15</v>
      </c>
      <c r="J10" s="44">
        <v>0</v>
      </c>
      <c r="K10" s="38">
        <f t="shared" si="1"/>
        <v>180</v>
      </c>
      <c r="L10"/>
      <c r="M10"/>
      <c r="N10"/>
    </row>
    <row r="11" spans="1:14" ht="16.5" customHeight="1">
      <c r="A11" s="43" t="s">
        <v>67</v>
      </c>
      <c r="B11" s="42">
        <v>170676</v>
      </c>
      <c r="C11" s="42">
        <v>134600</v>
      </c>
      <c r="D11" s="42">
        <v>188730</v>
      </c>
      <c r="E11" s="42">
        <v>90376</v>
      </c>
      <c r="F11" s="42">
        <v>130239</v>
      </c>
      <c r="G11" s="42">
        <v>147048</v>
      </c>
      <c r="H11" s="42">
        <v>165004</v>
      </c>
      <c r="I11" s="42">
        <v>198557</v>
      </c>
      <c r="J11" s="42">
        <v>48411</v>
      </c>
      <c r="K11" s="38">
        <f t="shared" si="1"/>
        <v>1273641</v>
      </c>
      <c r="L11" s="59"/>
      <c r="M11" s="59"/>
      <c r="N11" s="59"/>
    </row>
    <row r="12" spans="1:14" ht="16.5" customHeight="1">
      <c r="A12" s="22" t="s">
        <v>79</v>
      </c>
      <c r="B12" s="42">
        <v>13324</v>
      </c>
      <c r="C12" s="42">
        <v>11324</v>
      </c>
      <c r="D12" s="42">
        <v>15362</v>
      </c>
      <c r="E12" s="42">
        <v>9290</v>
      </c>
      <c r="F12" s="42">
        <v>8508</v>
      </c>
      <c r="G12" s="42">
        <v>8304</v>
      </c>
      <c r="H12" s="42">
        <v>7706</v>
      </c>
      <c r="I12" s="42">
        <v>10252</v>
      </c>
      <c r="J12" s="42">
        <v>2065</v>
      </c>
      <c r="K12" s="38">
        <f t="shared" si="1"/>
        <v>86135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157352</v>
      </c>
      <c r="C13" s="42">
        <f>+C11-C12</f>
        <v>123276</v>
      </c>
      <c r="D13" s="42">
        <f>+D11-D12</f>
        <v>173368</v>
      </c>
      <c r="E13" s="42">
        <f aca="true" t="shared" si="3" ref="E13:J13">+E11-E12</f>
        <v>81086</v>
      </c>
      <c r="F13" s="42">
        <f t="shared" si="3"/>
        <v>121731</v>
      </c>
      <c r="G13" s="42">
        <f t="shared" si="3"/>
        <v>138744</v>
      </c>
      <c r="H13" s="42">
        <f t="shared" si="3"/>
        <v>157298</v>
      </c>
      <c r="I13" s="42">
        <f t="shared" si="3"/>
        <v>188305</v>
      </c>
      <c r="J13" s="42">
        <f t="shared" si="3"/>
        <v>46346</v>
      </c>
      <c r="K13" s="38">
        <f t="shared" si="1"/>
        <v>1187506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1.106605839907932</v>
      </c>
      <c r="C18" s="39">
        <v>1.197867431323801</v>
      </c>
      <c r="D18" s="39">
        <v>1.080139917472458</v>
      </c>
      <c r="E18" s="39">
        <v>1.36455879842391</v>
      </c>
      <c r="F18" s="39">
        <v>1.024336750354923</v>
      </c>
      <c r="G18" s="39">
        <v>1.153290744007173</v>
      </c>
      <c r="H18" s="39">
        <v>1.112977718969471</v>
      </c>
      <c r="I18" s="39">
        <v>1.115882407125334</v>
      </c>
      <c r="J18" s="39">
        <v>1.070518716988382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929361.26</v>
      </c>
      <c r="C20" s="36">
        <f aca="true" t="shared" si="4" ref="C20:J20">SUM(C21:C28)</f>
        <v>904631.7899999999</v>
      </c>
      <c r="D20" s="36">
        <f t="shared" si="4"/>
        <v>1227884.26</v>
      </c>
      <c r="E20" s="36">
        <f t="shared" si="4"/>
        <v>658204.0200000001</v>
      </c>
      <c r="F20" s="36">
        <f t="shared" si="4"/>
        <v>734162.7</v>
      </c>
      <c r="G20" s="36">
        <f t="shared" si="4"/>
        <v>917318.44</v>
      </c>
      <c r="H20" s="36">
        <f t="shared" si="4"/>
        <v>792195.55</v>
      </c>
      <c r="I20" s="36">
        <f t="shared" si="4"/>
        <v>996441.22</v>
      </c>
      <c r="J20" s="36">
        <f t="shared" si="4"/>
        <v>257449.94</v>
      </c>
      <c r="K20" s="36">
        <f aca="true" t="shared" si="5" ref="K20:K28">SUM(B20:J20)</f>
        <v>7417649.179999999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810066</v>
      </c>
      <c r="C21" s="58">
        <f>ROUND((C15+C16)*C7,2)</f>
        <v>719932.83</v>
      </c>
      <c r="D21" s="58">
        <f aca="true" t="shared" si="6" ref="D21:J21">ROUND((D15+D16)*D7,2)</f>
        <v>1090313</v>
      </c>
      <c r="E21" s="58">
        <f t="shared" si="6"/>
        <v>459964.46</v>
      </c>
      <c r="F21" s="58">
        <f t="shared" si="6"/>
        <v>688467.79</v>
      </c>
      <c r="G21" s="58">
        <f t="shared" si="6"/>
        <v>765309.49</v>
      </c>
      <c r="H21" s="58">
        <f t="shared" si="6"/>
        <v>678664.31</v>
      </c>
      <c r="I21" s="58">
        <f t="shared" si="6"/>
        <v>849360.07</v>
      </c>
      <c r="J21" s="58">
        <f t="shared" si="6"/>
        <v>228059.38</v>
      </c>
      <c r="K21" s="30">
        <f t="shared" si="5"/>
        <v>6290137.330000001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86357.77</v>
      </c>
      <c r="C22" s="30">
        <f t="shared" si="7"/>
        <v>142451.26</v>
      </c>
      <c r="D22" s="30">
        <f t="shared" si="7"/>
        <v>87377.59</v>
      </c>
      <c r="E22" s="30">
        <f t="shared" si="7"/>
        <v>167684.09</v>
      </c>
      <c r="F22" s="30">
        <f t="shared" si="7"/>
        <v>16755.07</v>
      </c>
      <c r="G22" s="30">
        <f t="shared" si="7"/>
        <v>117314.86</v>
      </c>
      <c r="H22" s="30">
        <f t="shared" si="7"/>
        <v>76673.95</v>
      </c>
      <c r="I22" s="30">
        <f t="shared" si="7"/>
        <v>98425.89</v>
      </c>
      <c r="J22" s="30">
        <f t="shared" si="7"/>
        <v>16082.45</v>
      </c>
      <c r="K22" s="30">
        <f t="shared" si="5"/>
        <v>809122.9299999999</v>
      </c>
      <c r="L22"/>
      <c r="M22"/>
      <c r="N22"/>
    </row>
    <row r="23" spans="1:14" ht="16.5" customHeight="1">
      <c r="A23" s="18" t="s">
        <v>26</v>
      </c>
      <c r="B23" s="30">
        <v>28833.6</v>
      </c>
      <c r="C23" s="30">
        <v>36554.02</v>
      </c>
      <c r="D23" s="30">
        <v>42147.94</v>
      </c>
      <c r="E23" s="30">
        <v>25514.22</v>
      </c>
      <c r="F23" s="30">
        <v>25480.46</v>
      </c>
      <c r="G23" s="30">
        <v>30919.65</v>
      </c>
      <c r="H23" s="30">
        <v>31505.51</v>
      </c>
      <c r="I23" s="30">
        <v>42689.41</v>
      </c>
      <c r="J23" s="30">
        <v>10826.15</v>
      </c>
      <c r="K23" s="30">
        <f t="shared" si="5"/>
        <v>274470.96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1174.95</v>
      </c>
      <c r="C26" s="30">
        <v>1143.69</v>
      </c>
      <c r="D26" s="30">
        <v>1552.71</v>
      </c>
      <c r="E26" s="30">
        <v>831.06</v>
      </c>
      <c r="F26" s="30">
        <v>927.45</v>
      </c>
      <c r="G26" s="30">
        <v>1159.32</v>
      </c>
      <c r="H26" s="30">
        <v>1003.01</v>
      </c>
      <c r="I26" s="30">
        <v>1260.92</v>
      </c>
      <c r="J26" s="30">
        <v>325.65</v>
      </c>
      <c r="K26" s="30">
        <f t="shared" si="5"/>
        <v>9378.76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800.93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6332.11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-53336.8</v>
      </c>
      <c r="C31" s="30">
        <f t="shared" si="8"/>
        <v>-58511.2</v>
      </c>
      <c r="D31" s="30">
        <f t="shared" si="8"/>
        <v>-1124994.8499999999</v>
      </c>
      <c r="E31" s="30">
        <f t="shared" si="8"/>
        <v>-33167.2</v>
      </c>
      <c r="F31" s="30">
        <f t="shared" si="8"/>
        <v>-37030.4</v>
      </c>
      <c r="G31" s="30">
        <f t="shared" si="8"/>
        <v>-24420</v>
      </c>
      <c r="H31" s="30">
        <f t="shared" si="8"/>
        <v>-714784.4</v>
      </c>
      <c r="I31" s="30">
        <f t="shared" si="8"/>
        <v>-52773.6</v>
      </c>
      <c r="J31" s="30">
        <f t="shared" si="8"/>
        <v>-13326</v>
      </c>
      <c r="K31" s="30">
        <f aca="true" t="shared" si="9" ref="K31:K39">SUM(B31:J31)</f>
        <v>-2112344.4499999997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-53336.8</v>
      </c>
      <c r="C32" s="30">
        <f t="shared" si="10"/>
        <v>-58511.2</v>
      </c>
      <c r="D32" s="30">
        <f t="shared" si="10"/>
        <v>-58612.4</v>
      </c>
      <c r="E32" s="30">
        <f t="shared" si="10"/>
        <v>-33167.2</v>
      </c>
      <c r="F32" s="30">
        <f t="shared" si="10"/>
        <v>-37030.4</v>
      </c>
      <c r="G32" s="30">
        <f t="shared" si="10"/>
        <v>-24420</v>
      </c>
      <c r="H32" s="30">
        <f t="shared" si="10"/>
        <v>-21784.4</v>
      </c>
      <c r="I32" s="30">
        <f t="shared" si="10"/>
        <v>-52773.6</v>
      </c>
      <c r="J32" s="30">
        <f t="shared" si="10"/>
        <v>-6846.4</v>
      </c>
      <c r="K32" s="30">
        <f t="shared" si="9"/>
        <v>-346482.4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-53336.8</v>
      </c>
      <c r="C33" s="30">
        <f t="shared" si="11"/>
        <v>-58511.2</v>
      </c>
      <c r="D33" s="30">
        <f t="shared" si="11"/>
        <v>-58612.4</v>
      </c>
      <c r="E33" s="30">
        <f t="shared" si="11"/>
        <v>-33167.2</v>
      </c>
      <c r="F33" s="30">
        <f t="shared" si="11"/>
        <v>-37030.4</v>
      </c>
      <c r="G33" s="30">
        <f t="shared" si="11"/>
        <v>-24420</v>
      </c>
      <c r="H33" s="30">
        <f t="shared" si="11"/>
        <v>-21784.4</v>
      </c>
      <c r="I33" s="30">
        <f t="shared" si="11"/>
        <v>-52773.6</v>
      </c>
      <c r="J33" s="30">
        <f t="shared" si="11"/>
        <v>-6846.4</v>
      </c>
      <c r="K33" s="30">
        <f t="shared" si="9"/>
        <v>-346482.4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876024.46</v>
      </c>
      <c r="C54" s="27">
        <f t="shared" si="15"/>
        <v>846120.59</v>
      </c>
      <c r="D54" s="27">
        <f t="shared" si="15"/>
        <v>102889.41000000015</v>
      </c>
      <c r="E54" s="27">
        <f t="shared" si="15"/>
        <v>625036.8200000002</v>
      </c>
      <c r="F54" s="27">
        <f t="shared" si="15"/>
        <v>697132.2999999999</v>
      </c>
      <c r="G54" s="27">
        <f t="shared" si="15"/>
        <v>892898.44</v>
      </c>
      <c r="H54" s="27">
        <f t="shared" si="15"/>
        <v>77411.15000000002</v>
      </c>
      <c r="I54" s="27">
        <f t="shared" si="15"/>
        <v>943667.62</v>
      </c>
      <c r="J54" s="27">
        <f t="shared" si="15"/>
        <v>244123.94</v>
      </c>
      <c r="K54" s="20">
        <f>SUM(B54:J54)</f>
        <v>5305304.73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876024.4600000001</v>
      </c>
      <c r="C60" s="10">
        <f t="shared" si="17"/>
        <v>846120.5858431491</v>
      </c>
      <c r="D60" s="10">
        <f t="shared" si="17"/>
        <v>102889.40879420633</v>
      </c>
      <c r="E60" s="10">
        <f t="shared" si="17"/>
        <v>625036.8315459451</v>
      </c>
      <c r="F60" s="10">
        <f t="shared" si="17"/>
        <v>697132.3011643658</v>
      </c>
      <c r="G60" s="10">
        <f t="shared" si="17"/>
        <v>892898.4454775021</v>
      </c>
      <c r="H60" s="10">
        <f t="shared" si="17"/>
        <v>77411.13617039705</v>
      </c>
      <c r="I60" s="10">
        <f>SUM(I61:I73)</f>
        <v>943667.6200000001</v>
      </c>
      <c r="J60" s="10">
        <f t="shared" si="17"/>
        <v>244123.95901881697</v>
      </c>
      <c r="K60" s="5">
        <f>SUM(K61:K73)</f>
        <v>5305304.748014382</v>
      </c>
      <c r="L60" s="9"/>
    </row>
    <row r="61" spans="1:12" ht="16.5" customHeight="1">
      <c r="A61" s="7" t="s">
        <v>56</v>
      </c>
      <c r="B61" s="8">
        <v>765470.17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765470.17</v>
      </c>
      <c r="L61"/>
    </row>
    <row r="62" spans="1:12" ht="16.5" customHeight="1">
      <c r="A62" s="7" t="s">
        <v>57</v>
      </c>
      <c r="B62" s="8">
        <v>110554.29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110554.29</v>
      </c>
      <c r="L62"/>
    </row>
    <row r="63" spans="1:12" ht="16.5" customHeight="1">
      <c r="A63" s="7" t="s">
        <v>4</v>
      </c>
      <c r="B63" s="6">
        <v>0</v>
      </c>
      <c r="C63" s="8">
        <v>846120.5858431491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846120.5858431491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102889.40879420633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102889.40879420633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625036.8315459451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625036.8315459451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697132.3011643658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697132.3011643658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892898.4454775021</v>
      </c>
      <c r="H67" s="6">
        <v>0</v>
      </c>
      <c r="I67" s="6">
        <v>0</v>
      </c>
      <c r="J67" s="6">
        <v>0</v>
      </c>
      <c r="K67" s="5">
        <f t="shared" si="18"/>
        <v>892898.4454775021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77411.13617039705</v>
      </c>
      <c r="I68" s="6">
        <v>0</v>
      </c>
      <c r="J68" s="6">
        <v>0</v>
      </c>
      <c r="K68" s="5">
        <f t="shared" si="18"/>
        <v>77411.13617039705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355668.33</v>
      </c>
      <c r="J70" s="6">
        <v>0</v>
      </c>
      <c r="K70" s="5">
        <f t="shared" si="18"/>
        <v>355668.33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587999.29</v>
      </c>
      <c r="J71" s="6">
        <v>0</v>
      </c>
      <c r="K71" s="5">
        <f t="shared" si="18"/>
        <v>587999.29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244123.95901881697</v>
      </c>
      <c r="K72" s="5">
        <f t="shared" si="18"/>
        <v>244123.95901881697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2023-05-18T23:05:37Z</dcterms:modified>
  <cp:category/>
  <cp:version/>
  <cp:contentType/>
  <cp:contentStatus/>
</cp:coreProperties>
</file>