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<sst xmlns="http://schemas.openxmlformats.org/spreadsheetml/2006/main" count="82" uniqueCount="81">
  <si>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</si>
  <si>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</si>
  <si>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</si>
  <si>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</si>
  <si>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</si>
  <si>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</si>
  <si>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</si>
  <si>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</si>
  <si>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</si>
  <si>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</si>
  <si>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</si>
  <si>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</si>
  <si>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</si>
  <si>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</si>
  <si>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</si>
  <si>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</si>
  <si>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</si>
  <si>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</si>
  <si>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</si>
  <si>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</si>
  <si>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</si>
  <si>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</si>
  <si>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</si>
  <si>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</si>
  <si>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</si>
  <si>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</si>
  <si>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</si>
  <si>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</si>
  <si>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</si>
  <si>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</si>
  <si>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</si>
  <si>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</si>
  <si>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</si>
  <si>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</si>
  <si>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</si>
  <si>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</si>
  <si>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</si>
  <si>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</si>
  <si>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</si>
  <si>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</si>
  <si>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</si>
  <si>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</si>
  <si>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</si>
  <si>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</si>
  <si>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</si>
  <si>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</si>
  <si>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</si>
  <si>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</si>
  <si>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</si>
  <si>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</si>
  <si>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</si>
  <si>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</si>
  <si>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</si>
  <si>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</si>
  <si>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</si>
  <si>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</si>
  <si>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</si>
  <si>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</si>
  <si>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</si>
  <si>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</si>
  <si>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</si>
  <si>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</si>
  <si>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</si>
  <si>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</si>
  <si>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</si>
  <si>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</si>
  <si>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</si>
  <si>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</si>
  <si>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</si>
  <si>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</si>
  <si>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</si>
  <si>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</si>
  <si>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</si>
  <si>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</si>
  <si>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</si>
  <si>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</si>
  <si>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</si>
  <si>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</si>
  <si>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</si>
  <si>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</si>
  <si>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16/05/23 - VENCIMENTO 23/05/23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</si>
</sst>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344759</v>
      </c>
      <c r="C7" s="46">
        <f aca="true" t="shared" si="0" ref="C7:J7">+C8+C11</f>
        <v>280715</v>
      </c>
      <c r="D7" s="46">
        <f t="shared" si="0"/>
        <v>343584</v>
      </c>
      <c r="E7" s="46">
        <f t="shared" si="0"/>
        <v>189701</v>
      </c>
      <c r="F7" s="46">
        <f t="shared" si="0"/>
        <v>237421</v>
      </c>
      <c r="G7" s="46">
        <f t="shared" si="0"/>
        <v>231054</v>
      </c>
      <c r="H7" s="46">
        <f t="shared" si="0"/>
        <v>262396</v>
      </c>
      <c r="I7" s="46">
        <f t="shared" si="0"/>
        <v>383100</v>
      </c>
      <c r="J7" s="46">
        <f t="shared" si="0"/>
        <v>123185</v>
      </c>
      <c r="K7" s="38">
        <f aca="true" t="shared" si="1" ref="K7:K13">SUM(B7:J7)</f>
        <v>2395915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16619</v>
      </c>
      <c r="C8" s="44">
        <f t="shared" si="2"/>
        <v>16542</v>
      </c>
      <c r="D8" s="44">
        <f t="shared" si="2"/>
        <v>15253</v>
      </c>
      <c r="E8" s="44">
        <f t="shared" si="2"/>
        <v>10930</v>
      </c>
      <c r="F8" s="44">
        <f t="shared" si="2"/>
        <v>11783</v>
      </c>
      <c r="G8" s="44">
        <f t="shared" si="2"/>
        <v>5899</v>
      </c>
      <c r="H8" s="44">
        <f t="shared" si="2"/>
        <v>5291</v>
      </c>
      <c r="I8" s="44">
        <f t="shared" si="2"/>
        <v>17094</v>
      </c>
      <c r="J8" s="44">
        <f t="shared" si="2"/>
        <v>3650</v>
      </c>
      <c r="K8" s="38">
        <f t="shared" si="1"/>
        <v>103061</v>
      </c>
      <c r="L8"/>
      <c r="M8"/>
      <c r="N8"/>
    </row>
    <row r="9" spans="1:14" ht="16.5" customHeight="1">
      <c r="A9" s="22" t="s">
        <v>32</v>
      </c>
      <c r="B9" s="44">
        <v>16551</v>
      </c>
      <c r="C9" s="44">
        <v>16538</v>
      </c>
      <c r="D9" s="44">
        <v>15247</v>
      </c>
      <c r="E9" s="44">
        <v>10737</v>
      </c>
      <c r="F9" s="44">
        <v>11771</v>
      </c>
      <c r="G9" s="44">
        <v>5898</v>
      </c>
      <c r="H9" s="44">
        <v>5291</v>
      </c>
      <c r="I9" s="44">
        <v>17039</v>
      </c>
      <c r="J9" s="44">
        <v>3650</v>
      </c>
      <c r="K9" s="38">
        <f t="shared" si="1"/>
        <v>102722</v>
      </c>
      <c r="L9"/>
      <c r="M9"/>
      <c r="N9"/>
    </row>
    <row r="10" spans="1:14" ht="16.5" customHeight="1">
      <c r="A10" s="22" t="s">
        <v>31</v>
      </c>
      <c r="B10" s="44">
        <v>68</v>
      </c>
      <c r="C10" s="44">
        <v>4</v>
      </c>
      <c r="D10" s="44">
        <v>6</v>
      </c>
      <c r="E10" s="44">
        <v>193</v>
      </c>
      <c r="F10" s="44">
        <v>12</v>
      </c>
      <c r="G10" s="44">
        <v>1</v>
      </c>
      <c r="H10" s="44">
        <v>0</v>
      </c>
      <c r="I10" s="44">
        <v>55</v>
      </c>
      <c r="J10" s="44">
        <v>0</v>
      </c>
      <c r="K10" s="38">
        <f t="shared" si="1"/>
        <v>339</v>
      </c>
      <c r="L10"/>
      <c r="M10"/>
      <c r="N10"/>
    </row>
    <row r="11" spans="1:14" ht="16.5" customHeight="1">
      <c r="A11" s="43" t="s">
        <v>67</v>
      </c>
      <c r="B11" s="42">
        <v>328140</v>
      </c>
      <c r="C11" s="42">
        <v>264173</v>
      </c>
      <c r="D11" s="42">
        <v>328331</v>
      </c>
      <c r="E11" s="42">
        <v>178771</v>
      </c>
      <c r="F11" s="42">
        <v>225638</v>
      </c>
      <c r="G11" s="42">
        <v>225155</v>
      </c>
      <c r="H11" s="42">
        <v>257105</v>
      </c>
      <c r="I11" s="42">
        <v>366006</v>
      </c>
      <c r="J11" s="42">
        <v>119535</v>
      </c>
      <c r="K11" s="38">
        <f t="shared" si="1"/>
        <v>2292854</v>
      </c>
      <c r="L11" s="59"/>
      <c r="M11" s="59"/>
      <c r="N11" s="59"/>
    </row>
    <row r="12" spans="1:14" ht="16.5" customHeight="1">
      <c r="A12" s="22" t="s">
        <v>79</v>
      </c>
      <c r="B12" s="42">
        <v>21814</v>
      </c>
      <c r="C12" s="42">
        <v>19292</v>
      </c>
      <c r="D12" s="42">
        <v>24265</v>
      </c>
      <c r="E12" s="42">
        <v>16230</v>
      </c>
      <c r="F12" s="42">
        <v>13011</v>
      </c>
      <c r="G12" s="42">
        <v>11926</v>
      </c>
      <c r="H12" s="42">
        <v>12150</v>
      </c>
      <c r="I12" s="42">
        <v>19094</v>
      </c>
      <c r="J12" s="42">
        <v>5097</v>
      </c>
      <c r="K12" s="38">
        <f t="shared" si="1"/>
        <v>142879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306326</v>
      </c>
      <c r="C13" s="42">
        <f>+C11-C12</f>
        <v>244881</v>
      </c>
      <c r="D13" s="42">
        <f>+D11-D12</f>
        <v>304066</v>
      </c>
      <c r="E13" s="42">
        <f aca="true" t="shared" si="3" ref="E13:J13">+E11-E12</f>
        <v>162541</v>
      </c>
      <c r="F13" s="42">
        <f t="shared" si="3"/>
        <v>212627</v>
      </c>
      <c r="G13" s="42">
        <f t="shared" si="3"/>
        <v>213229</v>
      </c>
      <c r="H13" s="42">
        <f t="shared" si="3"/>
        <v>244955</v>
      </c>
      <c r="I13" s="42">
        <f t="shared" si="3"/>
        <v>346912</v>
      </c>
      <c r="J13" s="42">
        <f t="shared" si="3"/>
        <v>114438</v>
      </c>
      <c r="K13" s="38">
        <f t="shared" si="1"/>
        <v>2149975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1.105667697847225</v>
      </c>
      <c r="C18" s="39">
        <v>1.174248894527574</v>
      </c>
      <c r="D18" s="39">
        <v>1.077429064295543</v>
      </c>
      <c r="E18" s="39">
        <v>1.377101373152593</v>
      </c>
      <c r="F18" s="39">
        <v>1.039995601272048</v>
      </c>
      <c r="G18" s="39">
        <v>1.144925418158003</v>
      </c>
      <c r="H18" s="39">
        <v>1.139029471978564</v>
      </c>
      <c r="I18" s="39">
        <v>1.09540078464873</v>
      </c>
      <c r="J18" s="39">
        <v>1.058948048733701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1750941.63</v>
      </c>
      <c r="C20" s="36">
        <f aca="true" t="shared" si="4" ref="C20:J20">SUM(C21:C28)</f>
        <v>1664048.4</v>
      </c>
      <c r="D20" s="36">
        <f t="shared" si="4"/>
        <v>2069319.6099999999</v>
      </c>
      <c r="E20" s="36">
        <f t="shared" si="4"/>
        <v>1275278.7300000002</v>
      </c>
      <c r="F20" s="36">
        <f t="shared" si="4"/>
        <v>1269777.0899999999</v>
      </c>
      <c r="G20" s="36">
        <f t="shared" si="4"/>
        <v>1374551.1800000002</v>
      </c>
      <c r="H20" s="36">
        <f t="shared" si="4"/>
        <v>1241526.25</v>
      </c>
      <c r="I20" s="36">
        <f t="shared" si="4"/>
        <v>1771581.1600000001</v>
      </c>
      <c r="J20" s="36">
        <f t="shared" si="4"/>
        <v>618512.57</v>
      </c>
      <c r="K20" s="36">
        <f aca="true" t="shared" si="5" ref="K20:K28">SUM(B20:J20)</f>
        <v>13035536.620000001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1527592.65</v>
      </c>
      <c r="C21" s="58">
        <f>ROUND((C15+C16)*C7,2)</f>
        <v>1366436.41</v>
      </c>
      <c r="D21" s="58">
        <f aca="true" t="shared" si="6" ref="D21:J21">ROUND((D15+D16)*D7,2)</f>
        <v>1854047.98</v>
      </c>
      <c r="E21" s="58">
        <f t="shared" si="6"/>
        <v>890001.21</v>
      </c>
      <c r="F21" s="58">
        <f t="shared" si="6"/>
        <v>1178771.52</v>
      </c>
      <c r="G21" s="58">
        <f t="shared" si="6"/>
        <v>1158782.02</v>
      </c>
      <c r="H21" s="58">
        <f t="shared" si="6"/>
        <v>1047799.71</v>
      </c>
      <c r="I21" s="58">
        <f t="shared" si="6"/>
        <v>1545310.47</v>
      </c>
      <c r="J21" s="58">
        <f t="shared" si="6"/>
        <v>562240.98</v>
      </c>
      <c r="K21" s="30">
        <f t="shared" si="5"/>
        <v>11130982.950000001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161417.2</v>
      </c>
      <c r="C22" s="30">
        <f t="shared" si="7"/>
        <v>238100.03</v>
      </c>
      <c r="D22" s="30">
        <f t="shared" si="7"/>
        <v>143557.2</v>
      </c>
      <c r="E22" s="30">
        <f t="shared" si="7"/>
        <v>335620.68</v>
      </c>
      <c r="F22" s="30">
        <f t="shared" si="7"/>
        <v>47145.68</v>
      </c>
      <c r="G22" s="30">
        <f t="shared" si="7"/>
        <v>167936.97</v>
      </c>
      <c r="H22" s="30">
        <f t="shared" si="7"/>
        <v>145675.04</v>
      </c>
      <c r="I22" s="30">
        <f t="shared" si="7"/>
        <v>147423.83</v>
      </c>
      <c r="J22" s="30">
        <f t="shared" si="7"/>
        <v>33143.01</v>
      </c>
      <c r="K22" s="30">
        <f t="shared" si="5"/>
        <v>1420019.6400000001</v>
      </c>
      <c r="L22"/>
      <c r="M22"/>
      <c r="N22"/>
    </row>
    <row r="23" spans="1:14" ht="16.5" customHeight="1">
      <c r="A23" s="18" t="s">
        <v>26</v>
      </c>
      <c r="B23" s="30">
        <v>57682.65</v>
      </c>
      <c r="C23" s="30">
        <v>53707.73</v>
      </c>
      <c r="D23" s="30">
        <v>63660.89</v>
      </c>
      <c r="E23" s="30">
        <v>44485.33</v>
      </c>
      <c r="F23" s="30">
        <v>40369.24</v>
      </c>
      <c r="G23" s="30">
        <v>44180.2</v>
      </c>
      <c r="H23" s="30">
        <v>42764.85</v>
      </c>
      <c r="I23" s="30">
        <v>72805.46</v>
      </c>
      <c r="J23" s="30">
        <v>20505.94</v>
      </c>
      <c r="K23" s="30">
        <f t="shared" si="5"/>
        <v>440162.29000000004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1320.84</v>
      </c>
      <c r="C26" s="30">
        <v>1255.71</v>
      </c>
      <c r="D26" s="30">
        <v>1560.52</v>
      </c>
      <c r="E26" s="30">
        <v>961.32</v>
      </c>
      <c r="F26" s="30">
        <v>958.72</v>
      </c>
      <c r="G26" s="30">
        <v>1036.87</v>
      </c>
      <c r="H26" s="30">
        <v>937.88</v>
      </c>
      <c r="I26" s="30">
        <v>1336.47</v>
      </c>
      <c r="J26" s="30">
        <v>466.33</v>
      </c>
      <c r="K26" s="30">
        <f t="shared" si="5"/>
        <v>9834.66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858.77</v>
      </c>
      <c r="C28" s="30">
        <v>799.46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6329.99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-178107.34999999998</v>
      </c>
      <c r="C31" s="30">
        <f t="shared" si="8"/>
        <v>-78362.09999999999</v>
      </c>
      <c r="D31" s="30">
        <f t="shared" si="8"/>
        <v>1407772.4899999998</v>
      </c>
      <c r="E31" s="30">
        <f t="shared" si="8"/>
        <v>-154441.58000000002</v>
      </c>
      <c r="F31" s="30">
        <f t="shared" si="8"/>
        <v>-51792.4</v>
      </c>
      <c r="G31" s="30">
        <f t="shared" si="8"/>
        <v>-177329.99000000002</v>
      </c>
      <c r="H31" s="30">
        <f t="shared" si="8"/>
        <v>1021272.23</v>
      </c>
      <c r="I31" s="30">
        <f t="shared" si="8"/>
        <v>-116244.33000000002</v>
      </c>
      <c r="J31" s="30">
        <f t="shared" si="8"/>
        <v>-35272.39</v>
      </c>
      <c r="K31" s="30">
        <f aca="true" t="shared" si="9" ref="K31:K39">SUM(B31:J31)</f>
        <v>1637494.5799999998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-178107.34999999998</v>
      </c>
      <c r="C32" s="30">
        <f t="shared" si="10"/>
        <v>-78362.09999999999</v>
      </c>
      <c r="D32" s="30">
        <f t="shared" si="10"/>
        <v>-99845.06</v>
      </c>
      <c r="E32" s="30">
        <f t="shared" si="10"/>
        <v>-154441.58000000002</v>
      </c>
      <c r="F32" s="30">
        <f t="shared" si="10"/>
        <v>-51792.4</v>
      </c>
      <c r="G32" s="30">
        <f t="shared" si="10"/>
        <v>-177329.99000000002</v>
      </c>
      <c r="H32" s="30">
        <f t="shared" si="10"/>
        <v>-49727.770000000004</v>
      </c>
      <c r="I32" s="30">
        <f t="shared" si="10"/>
        <v>-116244.33000000002</v>
      </c>
      <c r="J32" s="30">
        <f t="shared" si="10"/>
        <v>-28792.79</v>
      </c>
      <c r="K32" s="30">
        <f t="shared" si="9"/>
        <v>-934643.3700000001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-72824.4</v>
      </c>
      <c r="C33" s="30">
        <f t="shared" si="11"/>
        <v>-72767.2</v>
      </c>
      <c r="D33" s="30">
        <f t="shared" si="11"/>
        <v>-67086.8</v>
      </c>
      <c r="E33" s="30">
        <f t="shared" si="11"/>
        <v>-47242.8</v>
      </c>
      <c r="F33" s="30">
        <f t="shared" si="11"/>
        <v>-51792.4</v>
      </c>
      <c r="G33" s="30">
        <f t="shared" si="11"/>
        <v>-25951.2</v>
      </c>
      <c r="H33" s="30">
        <f t="shared" si="11"/>
        <v>-23280.4</v>
      </c>
      <c r="I33" s="30">
        <f t="shared" si="11"/>
        <v>-74971.6</v>
      </c>
      <c r="J33" s="30">
        <f t="shared" si="11"/>
        <v>-16060</v>
      </c>
      <c r="K33" s="30">
        <f t="shared" si="9"/>
        <v>-451976.80000000005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-105282.95</v>
      </c>
      <c r="C36" s="30">
        <v>-5594.9</v>
      </c>
      <c r="D36" s="30">
        <v>-32758.26</v>
      </c>
      <c r="E36" s="30">
        <v>-107198.78</v>
      </c>
      <c r="F36" s="26">
        <v>0</v>
      </c>
      <c r="G36" s="30">
        <v>-151378.79</v>
      </c>
      <c r="H36" s="30">
        <v>-26447.37</v>
      </c>
      <c r="I36" s="30">
        <v>-41272.73</v>
      </c>
      <c r="J36" s="30">
        <v>-12732.79</v>
      </c>
      <c r="K36" s="30">
        <f t="shared" si="9"/>
        <v>-482666.56999999995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1507617.5499999998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1071000</v>
      </c>
      <c r="I37" s="27">
        <f t="shared" si="12"/>
        <v>0</v>
      </c>
      <c r="J37" s="27">
        <f t="shared" si="12"/>
        <v>-6479.6</v>
      </c>
      <c r="K37" s="30">
        <f t="shared" si="9"/>
        <v>2572137.9499999997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1572834.2799999998</v>
      </c>
      <c r="C54" s="27">
        <f t="shared" si="15"/>
        <v>1585686.2999999998</v>
      </c>
      <c r="D54" s="27">
        <f t="shared" si="15"/>
        <v>3477092.0999999996</v>
      </c>
      <c r="E54" s="27">
        <f t="shared" si="15"/>
        <v>1120837.1500000001</v>
      </c>
      <c r="F54" s="27">
        <f t="shared" si="15"/>
        <v>1217984.69</v>
      </c>
      <c r="G54" s="27">
        <f t="shared" si="15"/>
        <v>1197221.1900000002</v>
      </c>
      <c r="H54" s="27">
        <f t="shared" si="15"/>
        <v>2262798.48</v>
      </c>
      <c r="I54" s="27">
        <f t="shared" si="15"/>
        <v>1655336.83</v>
      </c>
      <c r="J54" s="27">
        <f t="shared" si="15"/>
        <v>583240.1799999999</v>
      </c>
      <c r="K54" s="20">
        <f>SUM(B54:J54)</f>
        <v>14673031.2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1572834.28</v>
      </c>
      <c r="C60" s="10">
        <f t="shared" si="17"/>
        <v>1585686.3085556768</v>
      </c>
      <c r="D60" s="10">
        <f t="shared" si="17"/>
        <v>3477092.098600749</v>
      </c>
      <c r="E60" s="10">
        <f t="shared" si="17"/>
        <v>1120837.1598731952</v>
      </c>
      <c r="F60" s="10">
        <f t="shared" si="17"/>
        <v>1217984.6819250209</v>
      </c>
      <c r="G60" s="10">
        <f t="shared" si="17"/>
        <v>1197221.1860826323</v>
      </c>
      <c r="H60" s="10">
        <f t="shared" si="17"/>
        <v>2262798.476156852</v>
      </c>
      <c r="I60" s="10">
        <f>SUM(I61:I73)</f>
        <v>1655336.83</v>
      </c>
      <c r="J60" s="10">
        <f t="shared" si="17"/>
        <v>583240.1826236804</v>
      </c>
      <c r="K60" s="5">
        <f>SUM(K61:K73)</f>
        <v>14673031.203817807</v>
      </c>
      <c r="L60" s="9"/>
    </row>
    <row r="61" spans="1:12" ht="16.5" customHeight="1">
      <c r="A61" s="7" t="s">
        <v>56</v>
      </c>
      <c r="B61" s="8">
        <v>1373713.46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1373713.46</v>
      </c>
      <c r="L61"/>
    </row>
    <row r="62" spans="1:12" ht="16.5" customHeight="1">
      <c r="A62" s="7" t="s">
        <v>57</v>
      </c>
      <c r="B62" s="8">
        <v>199120.82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199120.82</v>
      </c>
      <c r="L62"/>
    </row>
    <row r="63" spans="1:12" ht="16.5" customHeight="1">
      <c r="A63" s="7" t="s">
        <v>4</v>
      </c>
      <c r="B63" s="6">
        <v>0</v>
      </c>
      <c r="C63" s="8">
        <v>1585686.3085556768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1585686.3085556768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3477092.098600749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3477092.098600749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1120837.1598731952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1120837.1598731952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1217984.6819250209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1217984.6819250209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1197221.1860826323</v>
      </c>
      <c r="H67" s="6">
        <v>0</v>
      </c>
      <c r="I67" s="6">
        <v>0</v>
      </c>
      <c r="J67" s="6">
        <v>0</v>
      </c>
      <c r="K67" s="5">
        <f t="shared" si="18"/>
        <v>1197221.1860826323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2262798.476156852</v>
      </c>
      <c r="I68" s="6">
        <v>0</v>
      </c>
      <c r="J68" s="6">
        <v>0</v>
      </c>
      <c r="K68" s="5">
        <f t="shared" si="18"/>
        <v>2262798.476156852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619427.04</v>
      </c>
      <c r="J70" s="6">
        <v>0</v>
      </c>
      <c r="K70" s="5">
        <f t="shared" si="18"/>
        <v>619427.04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1035909.79</v>
      </c>
      <c r="J71" s="6">
        <v>0</v>
      </c>
      <c r="K71" s="5">
        <f t="shared" si="18"/>
        <v>1035909.79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583240.1826236804</v>
      </c>
      <c r="K72" s="5">
        <f t="shared" si="18"/>
        <v>583240.1826236804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2023-05-22T17:20:05Z</dcterms:modified>
  <cp:category/>
  <cp:version/>
  <cp:contentType/>
  <cp:contentStatus/>
</cp:coreProperties>
</file>