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<sst xmlns="http://schemas.openxmlformats.org/spreadsheetml/2006/main" count="82" uniqueCount="81">
  <si>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</si>
  <si>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</si>
  <si>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</si>
  <si>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</si>
  <si>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</si>
  <si>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</si>
  <si>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</si>
  <si>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</si>
  <si>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</si>
  <si>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</si>
  <si>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</si>
  <si>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</si>
  <si>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</si>
  <si>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</si>
  <si>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</si>
  <si>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</si>
  <si>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</si>
  <si>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</si>
  <si>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</si>
  <si>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</si>
  <si>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</si>
  <si>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</si>
  <si>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</si>
  <si>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</si>
  <si>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</si>
  <si>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</si>
  <si>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</si>
  <si>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</si>
  <si>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</si>
  <si>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</si>
  <si>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</si>
  <si>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</si>
  <si>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</si>
  <si>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</si>
  <si>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</si>
  <si>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</si>
  <si>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</si>
  <si>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</si>
  <si>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</si>
  <si>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</si>
  <si>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</si>
  <si>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</si>
  <si>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</si>
  <si>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</si>
  <si>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</si>
  <si>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</si>
  <si>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</si>
  <si>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</si>
  <si>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</si>
  <si>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</si>
  <si>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</si>
  <si>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</si>
  <si>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</si>
  <si>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</si>
  <si>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</si>
  <si>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</si>
  <si>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</si>
  <si>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</si>
  <si>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</si>
  <si>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</si>
  <si>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</si>
  <si>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</si>
  <si>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</si>
  <si>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</si>
  <si>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</si>
  <si>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</si>
  <si>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</si>
  <si>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</si>
  <si>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</si>
  <si>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</si>
  <si>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</si>
  <si>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</si>
  <si>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</si>
  <si>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</si>
  <si>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</si>
  <si>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</si>
  <si>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</si>
  <si>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</si>
  <si>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</si>
  <si>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</si>
  <si>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18/05/23 - VENCIMENTO 25/05/23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</si>
</sst>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344440</v>
      </c>
      <c r="C7" s="46">
        <f aca="true" t="shared" si="0" ref="C7:J7">+C8+C11</f>
        <v>280710</v>
      </c>
      <c r="D7" s="46">
        <f t="shared" si="0"/>
        <v>339700</v>
      </c>
      <c r="E7" s="46">
        <f t="shared" si="0"/>
        <v>187831</v>
      </c>
      <c r="F7" s="46">
        <f t="shared" si="0"/>
        <v>240139</v>
      </c>
      <c r="G7" s="46">
        <f t="shared" si="0"/>
        <v>220953</v>
      </c>
      <c r="H7" s="46">
        <f t="shared" si="0"/>
        <v>266146</v>
      </c>
      <c r="I7" s="46">
        <f t="shared" si="0"/>
        <v>382069</v>
      </c>
      <c r="J7" s="46">
        <f t="shared" si="0"/>
        <v>124991</v>
      </c>
      <c r="K7" s="38">
        <f aca="true" t="shared" si="1" ref="K7:K13">SUM(B7:J7)</f>
        <v>2386979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16236</v>
      </c>
      <c r="C8" s="44">
        <f t="shared" si="2"/>
        <v>16579</v>
      </c>
      <c r="D8" s="44">
        <f t="shared" si="2"/>
        <v>14920</v>
      </c>
      <c r="E8" s="44">
        <f t="shared" si="2"/>
        <v>10739</v>
      </c>
      <c r="F8" s="44">
        <f t="shared" si="2"/>
        <v>11648</v>
      </c>
      <c r="G8" s="44">
        <f t="shared" si="2"/>
        <v>5931</v>
      </c>
      <c r="H8" s="44">
        <f t="shared" si="2"/>
        <v>5300</v>
      </c>
      <c r="I8" s="44">
        <f t="shared" si="2"/>
        <v>16856</v>
      </c>
      <c r="J8" s="44">
        <f t="shared" si="2"/>
        <v>3590</v>
      </c>
      <c r="K8" s="38">
        <f t="shared" si="1"/>
        <v>101799</v>
      </c>
      <c r="L8"/>
      <c r="M8"/>
      <c r="N8"/>
    </row>
    <row r="9" spans="1:14" ht="16.5" customHeight="1">
      <c r="A9" s="22" t="s">
        <v>32</v>
      </c>
      <c r="B9" s="44">
        <v>16183</v>
      </c>
      <c r="C9" s="44">
        <v>16578</v>
      </c>
      <c r="D9" s="44">
        <v>14919</v>
      </c>
      <c r="E9" s="44">
        <v>10572</v>
      </c>
      <c r="F9" s="44">
        <v>11644</v>
      </c>
      <c r="G9" s="44">
        <v>5931</v>
      </c>
      <c r="H9" s="44">
        <v>5300</v>
      </c>
      <c r="I9" s="44">
        <v>16802</v>
      </c>
      <c r="J9" s="44">
        <v>3590</v>
      </c>
      <c r="K9" s="38">
        <f t="shared" si="1"/>
        <v>101519</v>
      </c>
      <c r="L9"/>
      <c r="M9"/>
      <c r="N9"/>
    </row>
    <row r="10" spans="1:14" ht="16.5" customHeight="1">
      <c r="A10" s="22" t="s">
        <v>31</v>
      </c>
      <c r="B10" s="44">
        <v>53</v>
      </c>
      <c r="C10" s="44">
        <v>1</v>
      </c>
      <c r="D10" s="44">
        <v>1</v>
      </c>
      <c r="E10" s="44">
        <v>167</v>
      </c>
      <c r="F10" s="44">
        <v>4</v>
      </c>
      <c r="G10" s="44">
        <v>0</v>
      </c>
      <c r="H10" s="44">
        <v>0</v>
      </c>
      <c r="I10" s="44">
        <v>54</v>
      </c>
      <c r="J10" s="44">
        <v>0</v>
      </c>
      <c r="K10" s="38">
        <f t="shared" si="1"/>
        <v>280</v>
      </c>
      <c r="L10"/>
      <c r="M10"/>
      <c r="N10"/>
    </row>
    <row r="11" spans="1:14" ht="16.5" customHeight="1">
      <c r="A11" s="43" t="s">
        <v>67</v>
      </c>
      <c r="B11" s="42">
        <v>328204</v>
      </c>
      <c r="C11" s="42">
        <v>264131</v>
      </c>
      <c r="D11" s="42">
        <v>324780</v>
      </c>
      <c r="E11" s="42">
        <v>177092</v>
      </c>
      <c r="F11" s="42">
        <v>228491</v>
      </c>
      <c r="G11" s="42">
        <v>215022</v>
      </c>
      <c r="H11" s="42">
        <v>260846</v>
      </c>
      <c r="I11" s="42">
        <v>365213</v>
      </c>
      <c r="J11" s="42">
        <v>121401</v>
      </c>
      <c r="K11" s="38">
        <f t="shared" si="1"/>
        <v>2285180</v>
      </c>
      <c r="L11" s="59"/>
      <c r="M11" s="59"/>
      <c r="N11" s="59"/>
    </row>
    <row r="12" spans="1:14" ht="16.5" customHeight="1">
      <c r="A12" s="22" t="s">
        <v>79</v>
      </c>
      <c r="B12" s="42">
        <v>21514</v>
      </c>
      <c r="C12" s="42">
        <v>18940</v>
      </c>
      <c r="D12" s="42">
        <v>23051</v>
      </c>
      <c r="E12" s="42">
        <v>15875</v>
      </c>
      <c r="F12" s="42">
        <v>12902</v>
      </c>
      <c r="G12" s="42">
        <v>11650</v>
      </c>
      <c r="H12" s="42">
        <v>11794</v>
      </c>
      <c r="I12" s="42">
        <v>17852</v>
      </c>
      <c r="J12" s="42">
        <v>5020</v>
      </c>
      <c r="K12" s="38">
        <f t="shared" si="1"/>
        <v>138598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306690</v>
      </c>
      <c r="C13" s="42">
        <f>+C11-C12</f>
        <v>245191</v>
      </c>
      <c r="D13" s="42">
        <f>+D11-D12</f>
        <v>301729</v>
      </c>
      <c r="E13" s="42">
        <f aca="true" t="shared" si="3" ref="E13:J13">+E11-E12</f>
        <v>161217</v>
      </c>
      <c r="F13" s="42">
        <f t="shared" si="3"/>
        <v>215589</v>
      </c>
      <c r="G13" s="42">
        <f t="shared" si="3"/>
        <v>203372</v>
      </c>
      <c r="H13" s="42">
        <f t="shared" si="3"/>
        <v>249052</v>
      </c>
      <c r="I13" s="42">
        <f t="shared" si="3"/>
        <v>347361</v>
      </c>
      <c r="J13" s="42">
        <f t="shared" si="3"/>
        <v>116381</v>
      </c>
      <c r="K13" s="38">
        <f t="shared" si="1"/>
        <v>2146582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1.107772564244732</v>
      </c>
      <c r="C18" s="39">
        <v>1.177199268736549</v>
      </c>
      <c r="D18" s="39">
        <v>1.087021881062518</v>
      </c>
      <c r="E18" s="39">
        <v>1.391585567382662</v>
      </c>
      <c r="F18" s="39">
        <v>1.029899330454505</v>
      </c>
      <c r="G18" s="39">
        <v>1.188491370144757</v>
      </c>
      <c r="H18" s="39">
        <v>1.133577776163278</v>
      </c>
      <c r="I18" s="39">
        <v>1.094904743361767</v>
      </c>
      <c r="J18" s="39">
        <v>1.044229111886288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1752854.7599999998</v>
      </c>
      <c r="C20" s="36">
        <f aca="true" t="shared" si="4" ref="C20:J20">SUM(C21:C28)</f>
        <v>1668888.3800000001</v>
      </c>
      <c r="D20" s="36">
        <f t="shared" si="4"/>
        <v>2064995.4199999997</v>
      </c>
      <c r="E20" s="36">
        <f t="shared" si="4"/>
        <v>1276628.7100000002</v>
      </c>
      <c r="F20" s="36">
        <f t="shared" si="4"/>
        <v>1271850.32</v>
      </c>
      <c r="G20" s="36">
        <f t="shared" si="4"/>
        <v>1364467.1300000001</v>
      </c>
      <c r="H20" s="36">
        <f t="shared" si="4"/>
        <v>1252214.5</v>
      </c>
      <c r="I20" s="36">
        <f t="shared" si="4"/>
        <v>1766256.02</v>
      </c>
      <c r="J20" s="36">
        <f t="shared" si="4"/>
        <v>619170.27</v>
      </c>
      <c r="K20" s="36">
        <f aca="true" t="shared" si="5" ref="K20:K28">SUM(B20:J20)</f>
        <v>13037325.51</v>
      </c>
      <c r="L20"/>
      <c r="M20"/>
      <c r="N20"/>
    </row>
    <row r="21" spans="1:14" ht="16.5" customHeight="1">
      <c r="A21" s="35" t="s">
        <v>28</v>
      </c>
      <c r="B21" s="58">
        <f>ROUND((B15+B16)*B7,2)</f>
        <v>1526179.2</v>
      </c>
      <c r="C21" s="58">
        <f>ROUND((C15+C16)*C7,2)</f>
        <v>1366412.07</v>
      </c>
      <c r="D21" s="58">
        <f aca="true" t="shared" si="6" ref="D21:J21">ROUND((D15+D16)*D7,2)</f>
        <v>1833089.14</v>
      </c>
      <c r="E21" s="58">
        <f t="shared" si="6"/>
        <v>881227.92</v>
      </c>
      <c r="F21" s="58">
        <f t="shared" si="6"/>
        <v>1192266.12</v>
      </c>
      <c r="G21" s="58">
        <f t="shared" si="6"/>
        <v>1108123.49</v>
      </c>
      <c r="H21" s="58">
        <f t="shared" si="6"/>
        <v>1062774.21</v>
      </c>
      <c r="I21" s="58">
        <f t="shared" si="6"/>
        <v>1541151.73</v>
      </c>
      <c r="J21" s="58">
        <f t="shared" si="6"/>
        <v>570483.92</v>
      </c>
      <c r="K21" s="30">
        <f t="shared" si="5"/>
        <v>11081707.8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164480.25</v>
      </c>
      <c r="C22" s="30">
        <f t="shared" si="7"/>
        <v>242127.22</v>
      </c>
      <c r="D22" s="30">
        <f t="shared" si="7"/>
        <v>159518.87</v>
      </c>
      <c r="E22" s="30">
        <f t="shared" si="7"/>
        <v>345076.14</v>
      </c>
      <c r="F22" s="30">
        <f t="shared" si="7"/>
        <v>35647.96</v>
      </c>
      <c r="G22" s="30">
        <f t="shared" si="7"/>
        <v>208871.71</v>
      </c>
      <c r="H22" s="30">
        <f t="shared" si="7"/>
        <v>141963.02</v>
      </c>
      <c r="I22" s="30">
        <f t="shared" si="7"/>
        <v>146262.61</v>
      </c>
      <c r="J22" s="30">
        <f t="shared" si="7"/>
        <v>25232</v>
      </c>
      <c r="K22" s="30">
        <f t="shared" si="5"/>
        <v>1469179.7799999998</v>
      </c>
      <c r="L22"/>
      <c r="M22"/>
      <c r="N22"/>
    </row>
    <row r="23" spans="1:14" ht="16.5" customHeight="1">
      <c r="A23" s="18" t="s">
        <v>26</v>
      </c>
      <c r="B23" s="30">
        <v>57948.13</v>
      </c>
      <c r="C23" s="30">
        <v>54544.86</v>
      </c>
      <c r="D23" s="30">
        <v>64341.68</v>
      </c>
      <c r="E23" s="30">
        <v>45153.14</v>
      </c>
      <c r="F23" s="30">
        <v>40448.2</v>
      </c>
      <c r="G23" s="30">
        <v>43830.36</v>
      </c>
      <c r="H23" s="30">
        <v>42185.41</v>
      </c>
      <c r="I23" s="30">
        <v>72808.09</v>
      </c>
      <c r="J23" s="30">
        <v>20831.71</v>
      </c>
      <c r="K23" s="30">
        <f t="shared" si="5"/>
        <v>442091.58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1318.24</v>
      </c>
      <c r="C26" s="30">
        <v>1255.71</v>
      </c>
      <c r="D26" s="30">
        <v>1552.71</v>
      </c>
      <c r="E26" s="30">
        <v>961.32</v>
      </c>
      <c r="F26" s="30">
        <v>956.11</v>
      </c>
      <c r="G26" s="30">
        <v>1026.45</v>
      </c>
      <c r="H26" s="30">
        <v>943.09</v>
      </c>
      <c r="I26" s="30">
        <v>1328.66</v>
      </c>
      <c r="J26" s="30">
        <v>466.33</v>
      </c>
      <c r="K26" s="30">
        <f t="shared" si="5"/>
        <v>9808.619999999999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859.42</v>
      </c>
      <c r="C28" s="30">
        <v>799.46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6330.64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-107904.5</v>
      </c>
      <c r="C31" s="30">
        <f t="shared" si="8"/>
        <v>-78739.47</v>
      </c>
      <c r="D31" s="30">
        <f t="shared" si="8"/>
        <v>-101508.70999999996</v>
      </c>
      <c r="E31" s="30">
        <f t="shared" si="8"/>
        <v>-92226.51000000001</v>
      </c>
      <c r="F31" s="30">
        <f t="shared" si="8"/>
        <v>-51233.6</v>
      </c>
      <c r="G31" s="30">
        <f t="shared" si="8"/>
        <v>-81428.51000000001</v>
      </c>
      <c r="H31" s="30">
        <f t="shared" si="8"/>
        <v>-35612.83</v>
      </c>
      <c r="I31" s="30">
        <f t="shared" si="8"/>
        <v>-93112.5</v>
      </c>
      <c r="J31" s="30">
        <f t="shared" si="8"/>
        <v>-28193.839999999997</v>
      </c>
      <c r="K31" s="30">
        <f aca="true" t="shared" si="9" ref="K31:K39">SUM(B31:J31)</f>
        <v>-669960.4699999999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-107904.5</v>
      </c>
      <c r="C32" s="30">
        <f t="shared" si="10"/>
        <v>-78739.47</v>
      </c>
      <c r="D32" s="30">
        <f t="shared" si="10"/>
        <v>-79126.26000000001</v>
      </c>
      <c r="E32" s="30">
        <f t="shared" si="10"/>
        <v>-92226.51000000001</v>
      </c>
      <c r="F32" s="30">
        <f t="shared" si="10"/>
        <v>-51233.6</v>
      </c>
      <c r="G32" s="30">
        <f t="shared" si="10"/>
        <v>-81428.51000000001</v>
      </c>
      <c r="H32" s="30">
        <f t="shared" si="10"/>
        <v>-35612.83</v>
      </c>
      <c r="I32" s="30">
        <f t="shared" si="10"/>
        <v>-93112.5</v>
      </c>
      <c r="J32" s="30">
        <f t="shared" si="10"/>
        <v>-21714.239999999998</v>
      </c>
      <c r="K32" s="30">
        <f t="shared" si="9"/>
        <v>-641098.4199999999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-71205.2</v>
      </c>
      <c r="C33" s="30">
        <f t="shared" si="11"/>
        <v>-72943.2</v>
      </c>
      <c r="D33" s="30">
        <f t="shared" si="11"/>
        <v>-65643.6</v>
      </c>
      <c r="E33" s="30">
        <f t="shared" si="11"/>
        <v>-46516.8</v>
      </c>
      <c r="F33" s="30">
        <f t="shared" si="11"/>
        <v>-51233.6</v>
      </c>
      <c r="G33" s="30">
        <f t="shared" si="11"/>
        <v>-26096.4</v>
      </c>
      <c r="H33" s="30">
        <f t="shared" si="11"/>
        <v>-23320</v>
      </c>
      <c r="I33" s="30">
        <f t="shared" si="11"/>
        <v>-73928.8</v>
      </c>
      <c r="J33" s="30">
        <f t="shared" si="11"/>
        <v>-15796</v>
      </c>
      <c r="K33" s="30">
        <f t="shared" si="9"/>
        <v>-446683.6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-36699.3</v>
      </c>
      <c r="C36" s="30">
        <v>-5796.27</v>
      </c>
      <c r="D36" s="30">
        <v>-13482.66</v>
      </c>
      <c r="E36" s="30">
        <v>-45709.71</v>
      </c>
      <c r="F36" s="26">
        <v>0</v>
      </c>
      <c r="G36" s="30">
        <v>-55332.11</v>
      </c>
      <c r="H36" s="30">
        <v>-12292.83</v>
      </c>
      <c r="I36" s="30">
        <v>-19183.7</v>
      </c>
      <c r="J36" s="30">
        <v>-5918.24</v>
      </c>
      <c r="K36" s="30">
        <f t="shared" si="9"/>
        <v>-194414.81999999998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-6479.6</v>
      </c>
      <c r="K37" s="30">
        <f t="shared" si="9"/>
        <v>-28862.049999999952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1644950.2599999998</v>
      </c>
      <c r="C54" s="27">
        <f t="shared" si="15"/>
        <v>1590148.9100000001</v>
      </c>
      <c r="D54" s="27">
        <f t="shared" si="15"/>
        <v>1963486.7099999997</v>
      </c>
      <c r="E54" s="27">
        <f t="shared" si="15"/>
        <v>1184402.2000000002</v>
      </c>
      <c r="F54" s="27">
        <f t="shared" si="15"/>
        <v>1220616.72</v>
      </c>
      <c r="G54" s="27">
        <f t="shared" si="15"/>
        <v>1283038.62</v>
      </c>
      <c r="H54" s="27">
        <f t="shared" si="15"/>
        <v>1216601.67</v>
      </c>
      <c r="I54" s="27">
        <f t="shared" si="15"/>
        <v>1673143.52</v>
      </c>
      <c r="J54" s="27">
        <f t="shared" si="15"/>
        <v>590976.43</v>
      </c>
      <c r="K54" s="20">
        <f>SUM(B54:J54)</f>
        <v>12367365.04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1644950.24</v>
      </c>
      <c r="C60" s="10">
        <f t="shared" si="17"/>
        <v>1590148.9135571052</v>
      </c>
      <c r="D60" s="10">
        <f t="shared" si="17"/>
        <v>1963486.700710591</v>
      </c>
      <c r="E60" s="10">
        <f t="shared" si="17"/>
        <v>1184402.197609807</v>
      </c>
      <c r="F60" s="10">
        <f t="shared" si="17"/>
        <v>1220616.7182548053</v>
      </c>
      <c r="G60" s="10">
        <f t="shared" si="17"/>
        <v>1283038.629441217</v>
      </c>
      <c r="H60" s="10">
        <f t="shared" si="17"/>
        <v>1216601.6654224321</v>
      </c>
      <c r="I60" s="10">
        <f>SUM(I61:I73)</f>
        <v>1673143.51</v>
      </c>
      <c r="J60" s="10">
        <f t="shared" si="17"/>
        <v>590976.4279259297</v>
      </c>
      <c r="K60" s="5">
        <f>SUM(K61:K73)</f>
        <v>12367365.002921887</v>
      </c>
      <c r="L60" s="9"/>
    </row>
    <row r="61" spans="1:12" ht="16.5" customHeight="1">
      <c r="A61" s="7" t="s">
        <v>56</v>
      </c>
      <c r="B61" s="8">
        <v>1438015.5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1438015.5</v>
      </c>
      <c r="L61"/>
    </row>
    <row r="62" spans="1:12" ht="16.5" customHeight="1">
      <c r="A62" s="7" t="s">
        <v>57</v>
      </c>
      <c r="B62" s="8">
        <v>206934.74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206934.74</v>
      </c>
      <c r="L62"/>
    </row>
    <row r="63" spans="1:12" ht="16.5" customHeight="1">
      <c r="A63" s="7" t="s">
        <v>4</v>
      </c>
      <c r="B63" s="6">
        <v>0</v>
      </c>
      <c r="C63" s="8">
        <v>1590148.9135571052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1590148.9135571052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1963486.700710591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1963486.700710591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1184402.197609807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1184402.197609807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1220616.7182548053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1220616.7182548053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1283038.629441217</v>
      </c>
      <c r="H67" s="6">
        <v>0</v>
      </c>
      <c r="I67" s="6">
        <v>0</v>
      </c>
      <c r="J67" s="6">
        <v>0</v>
      </c>
      <c r="K67" s="5">
        <f t="shared" si="18"/>
        <v>1283038.629441217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1216601.6654224321</v>
      </c>
      <c r="I68" s="6">
        <v>0</v>
      </c>
      <c r="J68" s="6">
        <v>0</v>
      </c>
      <c r="K68" s="5">
        <f t="shared" si="18"/>
        <v>1216601.6654224321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614210.98</v>
      </c>
      <c r="J70" s="6">
        <v>0</v>
      </c>
      <c r="K70" s="5">
        <f t="shared" si="18"/>
        <v>614210.98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1058932.53</v>
      </c>
      <c r="J71" s="6">
        <v>0</v>
      </c>
      <c r="K71" s="5">
        <f t="shared" si="18"/>
        <v>1058932.53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590976.4279259297</v>
      </c>
      <c r="K72" s="5">
        <f t="shared" si="18"/>
        <v>590976.4279259297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2023-05-24T18:46:12Z</dcterms:modified>
  <cp:category/>
  <cp:version/>
  <cp:contentType/>
  <cp:contentStatus/>
</cp:coreProperties>
</file>