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<sst xmlns="http://schemas.openxmlformats.org/spreadsheetml/2006/main" count="83" uniqueCount="82">
  <si>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</si>
  <si>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</si>
  <si>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</si>
  <si>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</si>
  <si>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</si>
  <si>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</si>
  <si>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</si>
  <si>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</si>
  <si>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</si>
  <si>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</si>
  <si>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</si>
  <si>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</si>
  <si>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</si>
  <si>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</si>
  <si>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</si>
  <si>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</si>
  <si>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</si>
  <si>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</si>
  <si>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</si>
  <si>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</si>
  <si>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</si>
  <si>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</si>
  <si>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</si>
  <si>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</si>
  <si>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</si>
  <si>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</si>
  <si>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</si>
  <si>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</si>
  <si>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</si>
  <si>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</si>
  <si>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</si>
  <si>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</si>
  <si>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</si>
  <si>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</si>
  <si>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</si>
  <si>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</si>
  <si>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</si>
  <si>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</si>
  <si>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</si>
  <si>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</si>
  <si>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</si>
  <si>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</si>
  <si>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</si>
  <si>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</si>
  <si>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</si>
  <si>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</si>
  <si>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</si>
  <si>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</si>
  <si>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</si>
  <si>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</si>
  <si>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</si>
  <si>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</si>
  <si>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</si>
  <si>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</si>
  <si>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</si>
  <si>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</si>
  <si>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</si>
  <si>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</si>
  <si>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</si>
  <si>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</si>
  <si>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</si>
  <si>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</si>
  <si>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</si>
  <si>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</si>
  <si>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</si>
  <si>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</si>
  <si>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</si>
  <si>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</si>
  <si>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</si>
  <si>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</si>
  <si>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</si>
  <si>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</si>
  <si>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</si>
  <si>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</si>
  <si>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</si>
  <si>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</si>
  <si>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</si>
  <si>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</si>
  <si>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</si>
  <si>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19/05/23 - VENCIMENTO 26/05/23</t>
  </si>
  <si>
    <t>5.3. Revisão de Remuneração pelo Transporte Coletivo ¹</t>
  </si>
  <si>
    <t xml:space="preserve">           ¹ Revisões de passageiros transportados, ar condicionado (abril/23) e fator de transição (31/03 a 30/04/23). Total de 302.931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</si>
</sst>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333231</v>
      </c>
      <c r="C7" s="46">
        <f aca="true" t="shared" si="0" ref="C7:J7">+C8+C11</f>
        <v>272996</v>
      </c>
      <c r="D7" s="46">
        <f t="shared" si="0"/>
        <v>335595</v>
      </c>
      <c r="E7" s="46">
        <f t="shared" si="0"/>
        <v>183614</v>
      </c>
      <c r="F7" s="46">
        <f t="shared" si="0"/>
        <v>232637</v>
      </c>
      <c r="G7" s="46">
        <f t="shared" si="0"/>
        <v>226895</v>
      </c>
      <c r="H7" s="46">
        <f t="shared" si="0"/>
        <v>264952</v>
      </c>
      <c r="I7" s="46">
        <f t="shared" si="0"/>
        <v>371148</v>
      </c>
      <c r="J7" s="46">
        <f t="shared" si="0"/>
        <v>119175</v>
      </c>
      <c r="K7" s="38">
        <f aca="true" t="shared" si="1" ref="K7:K13">SUM(B7:J7)</f>
        <v>2340243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16659</v>
      </c>
      <c r="C8" s="44">
        <f t="shared" si="2"/>
        <v>16760</v>
      </c>
      <c r="D8" s="44">
        <f t="shared" si="2"/>
        <v>15762</v>
      </c>
      <c r="E8" s="44">
        <f t="shared" si="2"/>
        <v>11001</v>
      </c>
      <c r="F8" s="44">
        <f t="shared" si="2"/>
        <v>12004</v>
      </c>
      <c r="G8" s="44">
        <f t="shared" si="2"/>
        <v>6369</v>
      </c>
      <c r="H8" s="44">
        <f t="shared" si="2"/>
        <v>5697</v>
      </c>
      <c r="I8" s="44">
        <f t="shared" si="2"/>
        <v>17286</v>
      </c>
      <c r="J8" s="44">
        <f t="shared" si="2"/>
        <v>3527</v>
      </c>
      <c r="K8" s="38">
        <f t="shared" si="1"/>
        <v>105065</v>
      </c>
      <c r="L8"/>
      <c r="M8"/>
      <c r="N8"/>
    </row>
    <row r="9" spans="1:14" ht="16.5" customHeight="1">
      <c r="A9" s="22" t="s">
        <v>31</v>
      </c>
      <c r="B9" s="44">
        <v>16603</v>
      </c>
      <c r="C9" s="44">
        <v>16757</v>
      </c>
      <c r="D9" s="44">
        <v>15757</v>
      </c>
      <c r="E9" s="44">
        <v>10809</v>
      </c>
      <c r="F9" s="44">
        <v>11997</v>
      </c>
      <c r="G9" s="44">
        <v>6369</v>
      </c>
      <c r="H9" s="44">
        <v>5697</v>
      </c>
      <c r="I9" s="44">
        <v>17222</v>
      </c>
      <c r="J9" s="44">
        <v>3527</v>
      </c>
      <c r="K9" s="38">
        <f t="shared" si="1"/>
        <v>104738</v>
      </c>
      <c r="L9"/>
      <c r="M9"/>
      <c r="N9"/>
    </row>
    <row r="10" spans="1:14" ht="16.5" customHeight="1">
      <c r="A10" s="22" t="s">
        <v>30</v>
      </c>
      <c r="B10" s="44">
        <v>56</v>
      </c>
      <c r="C10" s="44">
        <v>3</v>
      </c>
      <c r="D10" s="44">
        <v>5</v>
      </c>
      <c r="E10" s="44">
        <v>192</v>
      </c>
      <c r="F10" s="44">
        <v>7</v>
      </c>
      <c r="G10" s="44">
        <v>0</v>
      </c>
      <c r="H10" s="44">
        <v>0</v>
      </c>
      <c r="I10" s="44">
        <v>64</v>
      </c>
      <c r="J10" s="44">
        <v>0</v>
      </c>
      <c r="K10" s="38">
        <f t="shared" si="1"/>
        <v>327</v>
      </c>
      <c r="L10"/>
      <c r="M10"/>
      <c r="N10"/>
    </row>
    <row r="11" spans="1:14" ht="16.5" customHeight="1">
      <c r="A11" s="43" t="s">
        <v>66</v>
      </c>
      <c r="B11" s="42">
        <v>316572</v>
      </c>
      <c r="C11" s="42">
        <v>256236</v>
      </c>
      <c r="D11" s="42">
        <v>319833</v>
      </c>
      <c r="E11" s="42">
        <v>172613</v>
      </c>
      <c r="F11" s="42">
        <v>220633</v>
      </c>
      <c r="G11" s="42">
        <v>220526</v>
      </c>
      <c r="H11" s="42">
        <v>259255</v>
      </c>
      <c r="I11" s="42">
        <v>353862</v>
      </c>
      <c r="J11" s="42">
        <v>115648</v>
      </c>
      <c r="K11" s="38">
        <f t="shared" si="1"/>
        <v>2235178</v>
      </c>
      <c r="L11" s="59"/>
      <c r="M11" s="59"/>
      <c r="N11" s="59"/>
    </row>
    <row r="12" spans="1:14" ht="16.5" customHeight="1">
      <c r="A12" s="22" t="s">
        <v>78</v>
      </c>
      <c r="B12" s="42">
        <v>21338</v>
      </c>
      <c r="C12" s="42">
        <v>18912</v>
      </c>
      <c r="D12" s="42">
        <v>23330</v>
      </c>
      <c r="E12" s="42">
        <v>15531</v>
      </c>
      <c r="F12" s="42">
        <v>12672</v>
      </c>
      <c r="G12" s="42">
        <v>11590</v>
      </c>
      <c r="H12" s="42">
        <v>11734</v>
      </c>
      <c r="I12" s="42">
        <v>18298</v>
      </c>
      <c r="J12" s="42">
        <v>4839</v>
      </c>
      <c r="K12" s="38">
        <f t="shared" si="1"/>
        <v>138244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295234</v>
      </c>
      <c r="C13" s="42">
        <f>+C11-C12</f>
        <v>237324</v>
      </c>
      <c r="D13" s="42">
        <f>+D11-D12</f>
        <v>296503</v>
      </c>
      <c r="E13" s="42">
        <f aca="true" t="shared" si="3" ref="E13:J13">+E11-E12</f>
        <v>157082</v>
      </c>
      <c r="F13" s="42">
        <f t="shared" si="3"/>
        <v>207961</v>
      </c>
      <c r="G13" s="42">
        <f t="shared" si="3"/>
        <v>208936</v>
      </c>
      <c r="H13" s="42">
        <f t="shared" si="3"/>
        <v>247521</v>
      </c>
      <c r="I13" s="42">
        <f t="shared" si="3"/>
        <v>335564</v>
      </c>
      <c r="J13" s="42">
        <f t="shared" si="3"/>
        <v>110809</v>
      </c>
      <c r="K13" s="38">
        <f t="shared" si="1"/>
        <v>2096934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1.141709873303472</v>
      </c>
      <c r="C18" s="39">
        <v>1.203530852485646</v>
      </c>
      <c r="D18" s="39">
        <v>1.099262544142944</v>
      </c>
      <c r="E18" s="39">
        <v>1.414320170352056</v>
      </c>
      <c r="F18" s="39">
        <v>1.053073722566618</v>
      </c>
      <c r="G18" s="39">
        <v>1.164878735501231</v>
      </c>
      <c r="H18" s="39">
        <v>1.138048682663952</v>
      </c>
      <c r="I18" s="39">
        <v>1.118640375516732</v>
      </c>
      <c r="J18" s="39">
        <v>1.084609369664843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1748839.72</v>
      </c>
      <c r="C20" s="36">
        <f aca="true" t="shared" si="4" ref="C20:J20">SUM(C21:C28)</f>
        <v>1659721.79</v>
      </c>
      <c r="D20" s="36">
        <f t="shared" si="4"/>
        <v>2062487.78</v>
      </c>
      <c r="E20" s="36">
        <f t="shared" si="4"/>
        <v>1268759.1400000001</v>
      </c>
      <c r="F20" s="36">
        <f t="shared" si="4"/>
        <v>1260472.6699999997</v>
      </c>
      <c r="G20" s="36">
        <f t="shared" si="4"/>
        <v>1373227.3300000003</v>
      </c>
      <c r="H20" s="36">
        <f t="shared" si="4"/>
        <v>1251883.14</v>
      </c>
      <c r="I20" s="36">
        <f t="shared" si="4"/>
        <v>1753581.87</v>
      </c>
      <c r="J20" s="36">
        <f t="shared" si="4"/>
        <v>613251.4400000002</v>
      </c>
      <c r="K20" s="36">
        <f aca="true" t="shared" si="5" ref="K20:K28">SUM(B20:J20)</f>
        <v>12992224.88</v>
      </c>
      <c r="L20"/>
      <c r="M20"/>
      <c r="N20"/>
    </row>
    <row r="21" spans="1:14" ht="16.5" customHeight="1">
      <c r="A21" s="35" t="s">
        <v>27</v>
      </c>
      <c r="B21" s="58">
        <f>ROUND((B15+B16)*B7,2)</f>
        <v>1476513.24</v>
      </c>
      <c r="C21" s="58">
        <f>ROUND((C15+C16)*C7,2)</f>
        <v>1328862.63</v>
      </c>
      <c r="D21" s="58">
        <f aca="true" t="shared" si="6" ref="D21:J21">ROUND((D15+D16)*D7,2)</f>
        <v>1810937.74</v>
      </c>
      <c r="E21" s="58">
        <f t="shared" si="6"/>
        <v>861443.44</v>
      </c>
      <c r="F21" s="58">
        <f t="shared" si="6"/>
        <v>1155019.44</v>
      </c>
      <c r="G21" s="58">
        <f t="shared" si="6"/>
        <v>1137923.8</v>
      </c>
      <c r="H21" s="58">
        <f t="shared" si="6"/>
        <v>1058006.33</v>
      </c>
      <c r="I21" s="58">
        <f t="shared" si="6"/>
        <v>1497099.69</v>
      </c>
      <c r="J21" s="58">
        <f t="shared" si="6"/>
        <v>543938.54</v>
      </c>
      <c r="K21" s="30">
        <f t="shared" si="5"/>
        <v>10869744.850000001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209236.5</v>
      </c>
      <c r="C22" s="30">
        <f t="shared" si="7"/>
        <v>270464.54</v>
      </c>
      <c r="D22" s="30">
        <f t="shared" si="7"/>
        <v>179758.29</v>
      </c>
      <c r="E22" s="30">
        <f t="shared" si="7"/>
        <v>356913.39</v>
      </c>
      <c r="F22" s="30">
        <f t="shared" si="7"/>
        <v>61301.18</v>
      </c>
      <c r="G22" s="30">
        <f t="shared" si="7"/>
        <v>187619.44</v>
      </c>
      <c r="H22" s="30">
        <f t="shared" si="7"/>
        <v>146056.38</v>
      </c>
      <c r="I22" s="30">
        <f t="shared" si="7"/>
        <v>177616.47</v>
      </c>
      <c r="J22" s="30">
        <f t="shared" si="7"/>
        <v>46022.3</v>
      </c>
      <c r="K22" s="30">
        <f t="shared" si="5"/>
        <v>1634988.4899999998</v>
      </c>
      <c r="L22"/>
      <c r="M22"/>
      <c r="N22"/>
    </row>
    <row r="23" spans="1:14" ht="16.5" customHeight="1">
      <c r="A23" s="18" t="s">
        <v>25</v>
      </c>
      <c r="B23" s="30">
        <v>58840.2</v>
      </c>
      <c r="C23" s="30">
        <v>54592.99</v>
      </c>
      <c r="D23" s="30">
        <v>63740.81</v>
      </c>
      <c r="E23" s="30">
        <v>45233.4</v>
      </c>
      <c r="F23" s="30">
        <v>40669.22</v>
      </c>
      <c r="G23" s="30">
        <v>44032.1</v>
      </c>
      <c r="H23" s="30">
        <v>42525.97</v>
      </c>
      <c r="I23" s="30">
        <v>72837.33</v>
      </c>
      <c r="J23" s="30">
        <v>20670.56</v>
      </c>
      <c r="K23" s="30">
        <f t="shared" si="5"/>
        <v>443142.57999999996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1320.84</v>
      </c>
      <c r="C26" s="30">
        <v>1253.11</v>
      </c>
      <c r="D26" s="30">
        <v>1557.92</v>
      </c>
      <c r="E26" s="30">
        <v>958.72</v>
      </c>
      <c r="F26" s="30">
        <v>950.9</v>
      </c>
      <c r="G26" s="30">
        <v>1036.87</v>
      </c>
      <c r="H26" s="30">
        <v>945.69</v>
      </c>
      <c r="I26" s="30">
        <v>1323.45</v>
      </c>
      <c r="J26" s="30">
        <v>463.73</v>
      </c>
      <c r="K26" s="30">
        <f t="shared" si="5"/>
        <v>9811.23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859.42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6330.64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-113340.95999999999</v>
      </c>
      <c r="C31" s="30">
        <f t="shared" si="8"/>
        <v>1179.1900000000023</v>
      </c>
      <c r="D31" s="30">
        <f t="shared" si="8"/>
        <v>-73897.32999999996</v>
      </c>
      <c r="E31" s="30">
        <f t="shared" si="8"/>
        <v>-88776.87</v>
      </c>
      <c r="F31" s="30">
        <f t="shared" si="8"/>
        <v>-95561.6</v>
      </c>
      <c r="G31" s="30">
        <f t="shared" si="8"/>
        <v>-71107.51</v>
      </c>
      <c r="H31" s="30">
        <f t="shared" si="8"/>
        <v>-53295.2</v>
      </c>
      <c r="I31" s="30">
        <f t="shared" si="8"/>
        <v>-92068.56999999999</v>
      </c>
      <c r="J31" s="30">
        <f t="shared" si="8"/>
        <v>-30599.95</v>
      </c>
      <c r="K31" s="30">
        <f aca="true" t="shared" si="9" ref="K31:K39">SUM(B31:J31)</f>
        <v>-617468.7999999999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-113493.23</v>
      </c>
      <c r="C32" s="30">
        <f t="shared" si="10"/>
        <v>-80101.5</v>
      </c>
      <c r="D32" s="30">
        <f t="shared" si="10"/>
        <v>-82816.25</v>
      </c>
      <c r="E32" s="30">
        <f t="shared" si="10"/>
        <v>-89984.37</v>
      </c>
      <c r="F32" s="30">
        <f t="shared" si="10"/>
        <v>-52786.8</v>
      </c>
      <c r="G32" s="30">
        <f t="shared" si="10"/>
        <v>-85332.43</v>
      </c>
      <c r="H32" s="30">
        <f t="shared" si="10"/>
        <v>-35562.619999999995</v>
      </c>
      <c r="I32" s="30">
        <f t="shared" si="10"/>
        <v>-92156.17</v>
      </c>
      <c r="J32" s="30">
        <f t="shared" si="10"/>
        <v>-20571.9</v>
      </c>
      <c r="K32" s="30">
        <f t="shared" si="9"/>
        <v>-652805.27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-73053.2</v>
      </c>
      <c r="C33" s="30">
        <f t="shared" si="11"/>
        <v>-73730.8</v>
      </c>
      <c r="D33" s="30">
        <f t="shared" si="11"/>
        <v>-69330.8</v>
      </c>
      <c r="E33" s="30">
        <f t="shared" si="11"/>
        <v>-47559.6</v>
      </c>
      <c r="F33" s="30">
        <f t="shared" si="11"/>
        <v>-52786.8</v>
      </c>
      <c r="G33" s="30">
        <f t="shared" si="11"/>
        <v>-28023.6</v>
      </c>
      <c r="H33" s="30">
        <f t="shared" si="11"/>
        <v>-25066.8</v>
      </c>
      <c r="I33" s="30">
        <f t="shared" si="11"/>
        <v>-75776.8</v>
      </c>
      <c r="J33" s="30">
        <f t="shared" si="11"/>
        <v>-15518.8</v>
      </c>
      <c r="K33" s="30">
        <f t="shared" si="9"/>
        <v>-460847.1999999999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-40440.03</v>
      </c>
      <c r="C36" s="30">
        <v>-6370.7</v>
      </c>
      <c r="D36" s="30">
        <v>-13485.45</v>
      </c>
      <c r="E36" s="30">
        <v>-42424.77</v>
      </c>
      <c r="F36" s="26">
        <v>0</v>
      </c>
      <c r="G36" s="30">
        <v>-57308.83</v>
      </c>
      <c r="H36" s="30">
        <v>-10495.82</v>
      </c>
      <c r="I36" s="30">
        <v>-16379.37</v>
      </c>
      <c r="J36" s="30">
        <v>-5053.1</v>
      </c>
      <c r="K36" s="30">
        <f t="shared" si="9"/>
        <v>-191958.06999999998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-1973.51</v>
      </c>
      <c r="C37" s="27">
        <f t="shared" si="12"/>
        <v>0</v>
      </c>
      <c r="D37" s="27">
        <f t="shared" si="12"/>
        <v>-22580.449999999953</v>
      </c>
      <c r="E37" s="27">
        <f t="shared" si="12"/>
        <v>0</v>
      </c>
      <c r="F37" s="27">
        <f t="shared" si="12"/>
        <v>-8442.12</v>
      </c>
      <c r="G37" s="27">
        <f t="shared" si="12"/>
        <v>-198</v>
      </c>
      <c r="H37" s="27">
        <f t="shared" si="12"/>
        <v>0</v>
      </c>
      <c r="I37" s="27">
        <f t="shared" si="12"/>
        <v>-1851.81</v>
      </c>
      <c r="J37" s="27">
        <f t="shared" si="12"/>
        <v>-6479.6</v>
      </c>
      <c r="K37" s="30">
        <f t="shared" si="9"/>
        <v>-41525.48999999995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-1973.51</v>
      </c>
      <c r="C39" s="27">
        <v>0</v>
      </c>
      <c r="D39" s="27">
        <v>-198</v>
      </c>
      <c r="E39" s="27">
        <v>0</v>
      </c>
      <c r="F39" s="27">
        <v>-8442.12</v>
      </c>
      <c r="G39" s="27">
        <v>-198</v>
      </c>
      <c r="H39" s="27">
        <v>0</v>
      </c>
      <c r="I39" s="27">
        <v>-1851.81</v>
      </c>
      <c r="J39" s="27">
        <v>0</v>
      </c>
      <c r="K39" s="30">
        <f t="shared" si="9"/>
        <v>-12663.44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2125.78</v>
      </c>
      <c r="C49" s="17">
        <v>81280.69</v>
      </c>
      <c r="D49" s="17">
        <v>31499.37</v>
      </c>
      <c r="E49" s="17">
        <v>1207.5</v>
      </c>
      <c r="F49" s="17">
        <v>-34332.68</v>
      </c>
      <c r="G49" s="17">
        <v>14422.92</v>
      </c>
      <c r="H49" s="17">
        <v>-17732.58</v>
      </c>
      <c r="I49" s="17">
        <v>1939.41</v>
      </c>
      <c r="J49" s="17">
        <v>-3548.45</v>
      </c>
      <c r="K49" s="30">
        <f t="shared" si="13"/>
        <v>76861.96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1635498.76</v>
      </c>
      <c r="C54" s="27">
        <f t="shared" si="15"/>
        <v>1660900.98</v>
      </c>
      <c r="D54" s="27">
        <f t="shared" si="15"/>
        <v>1988590.4500000002</v>
      </c>
      <c r="E54" s="27">
        <f t="shared" si="15"/>
        <v>1179982.27</v>
      </c>
      <c r="F54" s="27">
        <f t="shared" si="15"/>
        <v>1164911.0699999996</v>
      </c>
      <c r="G54" s="27">
        <f t="shared" si="15"/>
        <v>1302119.8200000003</v>
      </c>
      <c r="H54" s="27">
        <f t="shared" si="15"/>
        <v>1198587.94</v>
      </c>
      <c r="I54" s="27">
        <f t="shared" si="15"/>
        <v>1661513.3</v>
      </c>
      <c r="J54" s="27">
        <f t="shared" si="15"/>
        <v>582651.4900000002</v>
      </c>
      <c r="K54" s="20">
        <f>SUM(B54:J54)</f>
        <v>12374756.080000002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1635498.75</v>
      </c>
      <c r="C60" s="10">
        <f t="shared" si="17"/>
        <v>1660900.9705361598</v>
      </c>
      <c r="D60" s="10">
        <f t="shared" si="17"/>
        <v>1988590.4475202998</v>
      </c>
      <c r="E60" s="10">
        <f t="shared" si="17"/>
        <v>1179982.2895452108</v>
      </c>
      <c r="F60" s="10">
        <f t="shared" si="17"/>
        <v>1164911.0679050826</v>
      </c>
      <c r="G60" s="10">
        <f t="shared" si="17"/>
        <v>1302119.820363379</v>
      </c>
      <c r="H60" s="10">
        <f t="shared" si="17"/>
        <v>1198587.9412501715</v>
      </c>
      <c r="I60" s="10">
        <f>SUM(I61:I73)</f>
        <v>1661513.3000000003</v>
      </c>
      <c r="J60" s="10">
        <f t="shared" si="17"/>
        <v>582651.4829111134</v>
      </c>
      <c r="K60" s="5">
        <f>SUM(K61:K73)</f>
        <v>12374756.07003142</v>
      </c>
      <c r="L60" s="9"/>
    </row>
    <row r="61" spans="1:12" ht="16.5" customHeight="1">
      <c r="A61" s="7" t="s">
        <v>55</v>
      </c>
      <c r="B61" s="8">
        <v>1429431.44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1429431.44</v>
      </c>
      <c r="L61"/>
    </row>
    <row r="62" spans="1:12" ht="16.5" customHeight="1">
      <c r="A62" s="7" t="s">
        <v>56</v>
      </c>
      <c r="B62" s="8">
        <v>206067.31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206067.31</v>
      </c>
      <c r="L62"/>
    </row>
    <row r="63" spans="1:12" ht="16.5" customHeight="1">
      <c r="A63" s="7" t="s">
        <v>4</v>
      </c>
      <c r="B63" s="6">
        <v>0</v>
      </c>
      <c r="C63" s="8">
        <v>1660900.9705361598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1660900.9705361598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1988590.4475202998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1988590.4475202998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1179982.2895452108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1179982.2895452108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1164911.0679050826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1164911.0679050826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1302119.820363379</v>
      </c>
      <c r="H67" s="6">
        <v>0</v>
      </c>
      <c r="I67" s="6">
        <v>0</v>
      </c>
      <c r="J67" s="6">
        <v>0</v>
      </c>
      <c r="K67" s="5">
        <f t="shared" si="18"/>
        <v>1302119.820363379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1198587.9412501715</v>
      </c>
      <c r="I68" s="6">
        <v>0</v>
      </c>
      <c r="J68" s="6">
        <v>0</v>
      </c>
      <c r="K68" s="5">
        <f t="shared" si="18"/>
        <v>1198587.9412501715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609292.89</v>
      </c>
      <c r="J70" s="6">
        <v>0</v>
      </c>
      <c r="K70" s="5">
        <f t="shared" si="18"/>
        <v>609292.89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1052220.4100000001</v>
      </c>
      <c r="J71" s="6">
        <v>0</v>
      </c>
      <c r="K71" s="5">
        <f t="shared" si="18"/>
        <v>1052220.4100000001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582651.4829111134</v>
      </c>
      <c r="K72" s="5">
        <f t="shared" si="18"/>
        <v>582651.4829111134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spans="1:14" ht="18" customHeight="1">
      <c r="A75" s="66" t="s">
        <v>81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ht="18" customHeight="1"/>
  </sheetData>
  <sheetProtection/>
  <mergeCells count="6">
    <mergeCell ref="A1:K1"/>
    <mergeCell ref="A2:K2"/>
    <mergeCell ref="A4:A6"/>
    <mergeCell ref="B4:J4"/>
    <mergeCell ref="K4:K6"/>
    <mergeCell ref="A75:N75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2023-05-25T23:31:38Z</dcterms:modified>
  <cp:category/>
  <cp:version/>
  <cp:contentType/>
  <cp:contentStatus/>
</cp:coreProperties>
</file>