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<sst xmlns="http://schemas.openxmlformats.org/spreadsheetml/2006/main" count="82" uniqueCount="81">
  <si>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</si>
  <si>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</si>
  <si>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</si>
  <si>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</si>
  <si>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</si>
  <si>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</si>
  <si>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</si>
  <si>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</si>
  <si>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</si>
  <si>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</si>
  <si>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</si>
  <si>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</si>
  <si>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</si>
  <si>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</si>
  <si>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</si>
  <si>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</si>
  <si>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</si>
  <si>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</si>
  <si>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</si>
  <si>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</si>
  <si>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</si>
  <si>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</si>
  <si>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</si>
  <si>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</si>
  <si>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</si>
  <si>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</si>
  <si>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</si>
  <si>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</si>
  <si>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</si>
  <si>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</si>
  <si>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</si>
  <si>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</si>
  <si>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</si>
  <si>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</si>
  <si>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</si>
  <si>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</si>
  <si>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</si>
  <si>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</si>
  <si>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</si>
  <si>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</si>
  <si>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</si>
  <si>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</si>
  <si>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</si>
  <si>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</si>
  <si>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</si>
  <si>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</si>
  <si>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</si>
  <si>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</si>
  <si>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</si>
  <si>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</si>
  <si>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</si>
  <si>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</si>
  <si>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</si>
  <si>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</si>
  <si>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</si>
  <si>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</si>
  <si>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</si>
  <si>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</si>
  <si>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</si>
  <si>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</si>
  <si>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</si>
  <si>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</si>
  <si>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</si>
  <si>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</si>
  <si>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</si>
  <si>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</si>
  <si>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</si>
  <si>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</si>
  <si>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</si>
  <si>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</si>
  <si>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</si>
  <si>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</si>
  <si>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</si>
  <si>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</si>
  <si>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</si>
  <si>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</si>
  <si>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</si>
  <si>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</si>
  <si>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</si>
  <si>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</si>
  <si>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20/05/23 - VENCIMENTO 26/05/23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</si>
</sst>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178362</v>
      </c>
      <c r="C7" s="46">
        <f aca="true" t="shared" si="0" ref="C7:J7">+C8+C11</f>
        <v>148673</v>
      </c>
      <c r="D7" s="46">
        <f t="shared" si="0"/>
        <v>204430</v>
      </c>
      <c r="E7" s="46">
        <f t="shared" si="0"/>
        <v>97969</v>
      </c>
      <c r="F7" s="46">
        <f t="shared" si="0"/>
        <v>139556</v>
      </c>
      <c r="G7" s="46">
        <f t="shared" si="0"/>
        <v>152102</v>
      </c>
      <c r="H7" s="46">
        <f t="shared" si="0"/>
        <v>170182</v>
      </c>
      <c r="I7" s="46">
        <f t="shared" si="0"/>
        <v>209384</v>
      </c>
      <c r="J7" s="46">
        <f t="shared" si="0"/>
        <v>51287</v>
      </c>
      <c r="K7" s="38">
        <f aca="true" t="shared" si="1" ref="K7:K13">SUM(B7:J7)</f>
        <v>1351945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12013</v>
      </c>
      <c r="C8" s="44">
        <f t="shared" si="2"/>
        <v>13262</v>
      </c>
      <c r="D8" s="44">
        <f t="shared" si="2"/>
        <v>13694</v>
      </c>
      <c r="E8" s="44">
        <f t="shared" si="2"/>
        <v>8001</v>
      </c>
      <c r="F8" s="44">
        <f t="shared" si="2"/>
        <v>8850</v>
      </c>
      <c r="G8" s="44">
        <f t="shared" si="2"/>
        <v>5660</v>
      </c>
      <c r="H8" s="44">
        <f t="shared" si="2"/>
        <v>5105</v>
      </c>
      <c r="I8" s="44">
        <f t="shared" si="2"/>
        <v>12292</v>
      </c>
      <c r="J8" s="44">
        <f t="shared" si="2"/>
        <v>1747</v>
      </c>
      <c r="K8" s="38">
        <f t="shared" si="1"/>
        <v>80624</v>
      </c>
      <c r="L8"/>
      <c r="M8"/>
      <c r="N8"/>
    </row>
    <row r="9" spans="1:14" ht="16.5" customHeight="1">
      <c r="A9" s="22" t="s">
        <v>32</v>
      </c>
      <c r="B9" s="44">
        <v>11984</v>
      </c>
      <c r="C9" s="44">
        <v>13260</v>
      </c>
      <c r="D9" s="44">
        <v>13692</v>
      </c>
      <c r="E9" s="44">
        <v>7875</v>
      </c>
      <c r="F9" s="44">
        <v>8837</v>
      </c>
      <c r="G9" s="44">
        <v>5659</v>
      </c>
      <c r="H9" s="44">
        <v>5105</v>
      </c>
      <c r="I9" s="44">
        <v>12230</v>
      </c>
      <c r="J9" s="44">
        <v>1747</v>
      </c>
      <c r="K9" s="38">
        <f t="shared" si="1"/>
        <v>80389</v>
      </c>
      <c r="L9"/>
      <c r="M9"/>
      <c r="N9"/>
    </row>
    <row r="10" spans="1:14" ht="16.5" customHeight="1">
      <c r="A10" s="22" t="s">
        <v>31</v>
      </c>
      <c r="B10" s="44">
        <v>29</v>
      </c>
      <c r="C10" s="44">
        <v>2</v>
      </c>
      <c r="D10" s="44">
        <v>2</v>
      </c>
      <c r="E10" s="44">
        <v>126</v>
      </c>
      <c r="F10" s="44">
        <v>13</v>
      </c>
      <c r="G10" s="44">
        <v>1</v>
      </c>
      <c r="H10" s="44">
        <v>0</v>
      </c>
      <c r="I10" s="44">
        <v>62</v>
      </c>
      <c r="J10" s="44">
        <v>0</v>
      </c>
      <c r="K10" s="38">
        <f t="shared" si="1"/>
        <v>235</v>
      </c>
      <c r="L10"/>
      <c r="M10"/>
      <c r="N10"/>
    </row>
    <row r="11" spans="1:14" ht="16.5" customHeight="1">
      <c r="A11" s="43" t="s">
        <v>67</v>
      </c>
      <c r="B11" s="42">
        <v>166349</v>
      </c>
      <c r="C11" s="42">
        <v>135411</v>
      </c>
      <c r="D11" s="42">
        <v>190736</v>
      </c>
      <c r="E11" s="42">
        <v>89968</v>
      </c>
      <c r="F11" s="42">
        <v>130706</v>
      </c>
      <c r="G11" s="42">
        <v>146442</v>
      </c>
      <c r="H11" s="42">
        <v>165077</v>
      </c>
      <c r="I11" s="42">
        <v>197092</v>
      </c>
      <c r="J11" s="42">
        <v>49540</v>
      </c>
      <c r="K11" s="38">
        <f t="shared" si="1"/>
        <v>1271321</v>
      </c>
      <c r="L11" s="59"/>
      <c r="M11" s="59"/>
      <c r="N11" s="59"/>
    </row>
    <row r="12" spans="1:14" ht="16.5" customHeight="1">
      <c r="A12" s="22" t="s">
        <v>79</v>
      </c>
      <c r="B12" s="42">
        <v>12792</v>
      </c>
      <c r="C12" s="42">
        <v>11002</v>
      </c>
      <c r="D12" s="42">
        <v>15145</v>
      </c>
      <c r="E12" s="42">
        <v>8975</v>
      </c>
      <c r="F12" s="42">
        <v>8725</v>
      </c>
      <c r="G12" s="42">
        <v>8458</v>
      </c>
      <c r="H12" s="42">
        <v>7719</v>
      </c>
      <c r="I12" s="42">
        <v>10184</v>
      </c>
      <c r="J12" s="42">
        <v>2069</v>
      </c>
      <c r="K12" s="38">
        <f t="shared" si="1"/>
        <v>85069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153557</v>
      </c>
      <c r="C13" s="42">
        <f>+C11-C12</f>
        <v>124409</v>
      </c>
      <c r="D13" s="42">
        <f>+D11-D12</f>
        <v>175591</v>
      </c>
      <c r="E13" s="42">
        <f aca="true" t="shared" si="3" ref="E13:J13">+E11-E12</f>
        <v>80993</v>
      </c>
      <c r="F13" s="42">
        <f t="shared" si="3"/>
        <v>121981</v>
      </c>
      <c r="G13" s="42">
        <f t="shared" si="3"/>
        <v>137984</v>
      </c>
      <c r="H13" s="42">
        <f t="shared" si="3"/>
        <v>157358</v>
      </c>
      <c r="I13" s="42">
        <f t="shared" si="3"/>
        <v>186908</v>
      </c>
      <c r="J13" s="42">
        <f t="shared" si="3"/>
        <v>47471</v>
      </c>
      <c r="K13" s="38">
        <f t="shared" si="1"/>
        <v>1186252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1.126225445101071</v>
      </c>
      <c r="C18" s="39">
        <v>1.190496227789498</v>
      </c>
      <c r="D18" s="39">
        <v>1.083163448528531</v>
      </c>
      <c r="E18" s="39">
        <v>1.377381655178363</v>
      </c>
      <c r="F18" s="39">
        <v>1.03353416141033</v>
      </c>
      <c r="G18" s="39">
        <v>1.163233175804999</v>
      </c>
      <c r="H18" s="39">
        <v>1.126831057320374</v>
      </c>
      <c r="I18" s="39">
        <v>1.126292624065096</v>
      </c>
      <c r="J18" s="39">
        <v>1.038510520875681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923086.01</v>
      </c>
      <c r="C20" s="36">
        <f aca="true" t="shared" si="4" ref="C20:J20">SUM(C21:C28)</f>
        <v>903782.48</v>
      </c>
      <c r="D20" s="36">
        <f t="shared" si="4"/>
        <v>1246093.18</v>
      </c>
      <c r="E20" s="36">
        <f t="shared" si="4"/>
        <v>664869.9200000002</v>
      </c>
      <c r="F20" s="36">
        <f t="shared" si="4"/>
        <v>745028.24</v>
      </c>
      <c r="G20" s="36">
        <f t="shared" si="4"/>
        <v>921350.45</v>
      </c>
      <c r="H20" s="36">
        <f t="shared" si="4"/>
        <v>800904.19</v>
      </c>
      <c r="I20" s="36">
        <f t="shared" si="4"/>
        <v>999775.29</v>
      </c>
      <c r="J20" s="36">
        <f t="shared" si="4"/>
        <v>256928.41</v>
      </c>
      <c r="K20" s="36">
        <f aca="true" t="shared" si="5" ref="K20:K28">SUM(B20:J20)</f>
        <v>7461818.170000001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790304.19</v>
      </c>
      <c r="C21" s="58">
        <f>ROUND((C15+C16)*C7,2)</f>
        <v>723695.56</v>
      </c>
      <c r="D21" s="58">
        <f aca="true" t="shared" si="6" ref="D21:J21">ROUND((D15+D16)*D7,2)</f>
        <v>1103145.17</v>
      </c>
      <c r="E21" s="58">
        <f t="shared" si="6"/>
        <v>459631.36</v>
      </c>
      <c r="F21" s="58">
        <f t="shared" si="6"/>
        <v>692881.58</v>
      </c>
      <c r="G21" s="58">
        <f t="shared" si="6"/>
        <v>762821.95</v>
      </c>
      <c r="H21" s="58">
        <f t="shared" si="6"/>
        <v>679570.76</v>
      </c>
      <c r="I21" s="58">
        <f t="shared" si="6"/>
        <v>844592.24</v>
      </c>
      <c r="J21" s="58">
        <f t="shared" si="6"/>
        <v>234084.13</v>
      </c>
      <c r="K21" s="30">
        <f t="shared" si="5"/>
        <v>6290726.9399999995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99756.5</v>
      </c>
      <c r="C22" s="30">
        <f t="shared" si="7"/>
        <v>137861.27</v>
      </c>
      <c r="D22" s="30">
        <f t="shared" si="7"/>
        <v>91741.36</v>
      </c>
      <c r="E22" s="30">
        <f t="shared" si="7"/>
        <v>173456.44</v>
      </c>
      <c r="F22" s="30">
        <f t="shared" si="7"/>
        <v>23235.2</v>
      </c>
      <c r="G22" s="30">
        <f t="shared" si="7"/>
        <v>124517.85</v>
      </c>
      <c r="H22" s="30">
        <f t="shared" si="7"/>
        <v>86190.68</v>
      </c>
      <c r="I22" s="30">
        <f t="shared" si="7"/>
        <v>106665.77</v>
      </c>
      <c r="J22" s="30">
        <f t="shared" si="7"/>
        <v>9014.7</v>
      </c>
      <c r="K22" s="30">
        <f t="shared" si="5"/>
        <v>852439.77</v>
      </c>
      <c r="L22"/>
      <c r="M22"/>
      <c r="N22"/>
    </row>
    <row r="23" spans="1:14" ht="16.5" customHeight="1">
      <c r="A23" s="18" t="s">
        <v>26</v>
      </c>
      <c r="B23" s="30">
        <v>28931.85</v>
      </c>
      <c r="C23" s="30">
        <v>36538.65</v>
      </c>
      <c r="D23" s="30">
        <v>43142.69</v>
      </c>
      <c r="E23" s="30">
        <v>26733.05</v>
      </c>
      <c r="F23" s="30">
        <v>25439.05</v>
      </c>
      <c r="G23" s="30">
        <v>30233.61</v>
      </c>
      <c r="H23" s="30">
        <v>29783.16</v>
      </c>
      <c r="I23" s="30">
        <v>42551.43</v>
      </c>
      <c r="J23" s="30">
        <v>11350.22</v>
      </c>
      <c r="K23" s="30">
        <f t="shared" si="5"/>
        <v>274703.70999999996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1164.53</v>
      </c>
      <c r="C26" s="30">
        <v>1138.48</v>
      </c>
      <c r="D26" s="30">
        <v>1570.94</v>
      </c>
      <c r="E26" s="30">
        <v>838.88</v>
      </c>
      <c r="F26" s="30">
        <v>940.48</v>
      </c>
      <c r="G26" s="30">
        <v>1161.92</v>
      </c>
      <c r="H26" s="30">
        <v>1010.82</v>
      </c>
      <c r="I26" s="30">
        <v>1260.92</v>
      </c>
      <c r="J26" s="30">
        <v>323.05</v>
      </c>
      <c r="K26" s="30">
        <f t="shared" si="5"/>
        <v>9410.019999999999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859.42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6330.64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-52729.6</v>
      </c>
      <c r="C31" s="30">
        <f t="shared" si="8"/>
        <v>-58344</v>
      </c>
      <c r="D31" s="30">
        <f t="shared" si="8"/>
        <v>-1126627.25</v>
      </c>
      <c r="E31" s="30">
        <f t="shared" si="8"/>
        <v>-34650</v>
      </c>
      <c r="F31" s="30">
        <f t="shared" si="8"/>
        <v>-38882.8</v>
      </c>
      <c r="G31" s="30">
        <f t="shared" si="8"/>
        <v>-24899.6</v>
      </c>
      <c r="H31" s="30">
        <f t="shared" si="8"/>
        <v>-715462</v>
      </c>
      <c r="I31" s="30">
        <f t="shared" si="8"/>
        <v>-53812</v>
      </c>
      <c r="J31" s="30">
        <f t="shared" si="8"/>
        <v>-14166.400000000001</v>
      </c>
      <c r="K31" s="30">
        <f aca="true" t="shared" si="9" ref="K31:K39">SUM(B31:J31)</f>
        <v>-2119573.65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-52729.6</v>
      </c>
      <c r="C32" s="30">
        <f t="shared" si="10"/>
        <v>-58344</v>
      </c>
      <c r="D32" s="30">
        <f t="shared" si="10"/>
        <v>-60244.8</v>
      </c>
      <c r="E32" s="30">
        <f t="shared" si="10"/>
        <v>-34650</v>
      </c>
      <c r="F32" s="30">
        <f t="shared" si="10"/>
        <v>-38882.8</v>
      </c>
      <c r="G32" s="30">
        <f t="shared" si="10"/>
        <v>-24899.6</v>
      </c>
      <c r="H32" s="30">
        <f t="shared" si="10"/>
        <v>-22462</v>
      </c>
      <c r="I32" s="30">
        <f t="shared" si="10"/>
        <v>-53812</v>
      </c>
      <c r="J32" s="30">
        <f t="shared" si="10"/>
        <v>-7686.8</v>
      </c>
      <c r="K32" s="30">
        <f t="shared" si="9"/>
        <v>-353711.6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-52729.6</v>
      </c>
      <c r="C33" s="30">
        <f t="shared" si="11"/>
        <v>-58344</v>
      </c>
      <c r="D33" s="30">
        <f t="shared" si="11"/>
        <v>-60244.8</v>
      </c>
      <c r="E33" s="30">
        <f t="shared" si="11"/>
        <v>-34650</v>
      </c>
      <c r="F33" s="30">
        <f t="shared" si="11"/>
        <v>-38882.8</v>
      </c>
      <c r="G33" s="30">
        <f t="shared" si="11"/>
        <v>-24899.6</v>
      </c>
      <c r="H33" s="30">
        <f t="shared" si="11"/>
        <v>-22462</v>
      </c>
      <c r="I33" s="30">
        <f t="shared" si="11"/>
        <v>-53812</v>
      </c>
      <c r="J33" s="30">
        <f t="shared" si="11"/>
        <v>-7686.8</v>
      </c>
      <c r="K33" s="30">
        <f t="shared" si="9"/>
        <v>-353711.6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-1066382.45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-6479.6</v>
      </c>
      <c r="K37" s="30">
        <f t="shared" si="9"/>
        <v>-1765862.05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870356.41</v>
      </c>
      <c r="C54" s="27">
        <f t="shared" si="15"/>
        <v>845438.48</v>
      </c>
      <c r="D54" s="27">
        <f t="shared" si="15"/>
        <v>119465.92999999993</v>
      </c>
      <c r="E54" s="27">
        <f t="shared" si="15"/>
        <v>630219.9200000002</v>
      </c>
      <c r="F54" s="27">
        <f t="shared" si="15"/>
        <v>706145.44</v>
      </c>
      <c r="G54" s="27">
        <f t="shared" si="15"/>
        <v>896450.85</v>
      </c>
      <c r="H54" s="27">
        <f t="shared" si="15"/>
        <v>85442.18999999994</v>
      </c>
      <c r="I54" s="27">
        <f t="shared" si="15"/>
        <v>945963.29</v>
      </c>
      <c r="J54" s="27">
        <f t="shared" si="15"/>
        <v>242762.01</v>
      </c>
      <c r="K54" s="20">
        <f>SUM(B54:J54)</f>
        <v>5342244.52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870356.41</v>
      </c>
      <c r="C60" s="10">
        <f t="shared" si="17"/>
        <v>845438.4866306968</v>
      </c>
      <c r="D60" s="10">
        <f t="shared" si="17"/>
        <v>119465.92752332543</v>
      </c>
      <c r="E60" s="10">
        <f t="shared" si="17"/>
        <v>630219.927217334</v>
      </c>
      <c r="F60" s="10">
        <f t="shared" si="17"/>
        <v>706145.4455412198</v>
      </c>
      <c r="G60" s="10">
        <f t="shared" si="17"/>
        <v>896450.8459649661</v>
      </c>
      <c r="H60" s="10">
        <f t="shared" si="17"/>
        <v>85442.19985005748</v>
      </c>
      <c r="I60" s="10">
        <f>SUM(I61:I73)</f>
        <v>945963.29</v>
      </c>
      <c r="J60" s="10">
        <f t="shared" si="17"/>
        <v>242762.0071262496</v>
      </c>
      <c r="K60" s="5">
        <f>SUM(K61:K73)</f>
        <v>5342244.539853849</v>
      </c>
      <c r="L60" s="9"/>
    </row>
    <row r="61" spans="1:12" ht="16.5" customHeight="1">
      <c r="A61" s="7" t="s">
        <v>56</v>
      </c>
      <c r="B61" s="8">
        <v>760517.43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760517.43</v>
      </c>
      <c r="L61"/>
    </row>
    <row r="62" spans="1:12" ht="16.5" customHeight="1">
      <c r="A62" s="7" t="s">
        <v>57</v>
      </c>
      <c r="B62" s="8">
        <v>109838.98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109838.98</v>
      </c>
      <c r="L62"/>
    </row>
    <row r="63" spans="1:12" ht="16.5" customHeight="1">
      <c r="A63" s="7" t="s">
        <v>4</v>
      </c>
      <c r="B63" s="6">
        <v>0</v>
      </c>
      <c r="C63" s="8">
        <v>845438.4866306968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845438.4866306968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119465.92752332543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119465.92752332543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630219.927217334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630219.927217334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706145.4455412198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706145.4455412198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896450.8459649661</v>
      </c>
      <c r="H67" s="6">
        <v>0</v>
      </c>
      <c r="I67" s="6">
        <v>0</v>
      </c>
      <c r="J67" s="6">
        <v>0</v>
      </c>
      <c r="K67" s="5">
        <f t="shared" si="18"/>
        <v>896450.8459649661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85442.19985005748</v>
      </c>
      <c r="I68" s="6">
        <v>0</v>
      </c>
      <c r="J68" s="6">
        <v>0</v>
      </c>
      <c r="K68" s="5">
        <f t="shared" si="18"/>
        <v>85442.19985005748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358425.49</v>
      </c>
      <c r="J70" s="6">
        <v>0</v>
      </c>
      <c r="K70" s="5">
        <f t="shared" si="18"/>
        <v>358425.49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587537.8</v>
      </c>
      <c r="J71" s="6">
        <v>0</v>
      </c>
      <c r="K71" s="5">
        <f t="shared" si="18"/>
        <v>587537.8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242762.0071262496</v>
      </c>
      <c r="K72" s="5">
        <f t="shared" si="18"/>
        <v>242762.0071262496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2023-05-25T23:19:03Z</dcterms:modified>
  <cp:category/>
  <cp:version/>
  <cp:contentType/>
  <cp:contentStatus/>
</cp:coreProperties>
</file>