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<sst xmlns="http://schemas.openxmlformats.org/spreadsheetml/2006/main" count="82" uniqueCount="81">
  <si>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</si>
  <si>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</si>
  <si>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</si>
  <si>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</si>
  <si>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</si>
  <si>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</si>
  <si>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</si>
  <si>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</si>
  <si>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</si>
  <si>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</si>
  <si>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</si>
  <si>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</si>
  <si>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</si>
  <si>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</si>
  <si>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</si>
  <si>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</si>
  <si>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</si>
  <si>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</si>
  <si>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</si>
  <si>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</si>
  <si>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</si>
  <si>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</si>
  <si>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</si>
  <si>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</si>
  <si>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</si>
  <si>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</si>
  <si>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</si>
  <si>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</si>
  <si>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</si>
  <si>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</si>
  <si>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</si>
  <si>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</si>
  <si>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</si>
  <si>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</si>
  <si>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</si>
  <si>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</si>
  <si>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</si>
  <si>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</si>
  <si>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</si>
  <si>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</si>
  <si>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</si>
  <si>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</si>
  <si>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</si>
  <si>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</si>
  <si>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</si>
  <si>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</si>
  <si>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</si>
  <si>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</si>
  <si>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</si>
  <si>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</si>
  <si>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</si>
  <si>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</si>
  <si>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</si>
  <si>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</si>
  <si>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</si>
  <si>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</si>
  <si>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</si>
  <si>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</si>
  <si>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</si>
  <si>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</si>
  <si>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</si>
  <si>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</si>
  <si>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</si>
  <si>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</si>
  <si>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</si>
  <si>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</si>
  <si>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</si>
  <si>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</si>
  <si>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</si>
  <si>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</si>
  <si>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</si>
  <si>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</si>
  <si>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</si>
  <si>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</si>
  <si>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</si>
  <si>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</si>
  <si>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</si>
  <si>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</si>
  <si>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</si>
  <si>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</si>
  <si>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21/05/23 - VENCIMENTO 26/05/23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</si>
</sst>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95910</v>
      </c>
      <c r="C7" s="46">
        <f aca="true" t="shared" si="0" ref="C7:J7">+C8+C11</f>
        <v>70193</v>
      </c>
      <c r="D7" s="46">
        <f t="shared" si="0"/>
        <v>103626</v>
      </c>
      <c r="E7" s="46">
        <f t="shared" si="0"/>
        <v>49481</v>
      </c>
      <c r="F7" s="46">
        <f t="shared" si="0"/>
        <v>80796</v>
      </c>
      <c r="G7" s="46">
        <f t="shared" si="0"/>
        <v>79733</v>
      </c>
      <c r="H7" s="46">
        <f t="shared" si="0"/>
        <v>93575</v>
      </c>
      <c r="I7" s="46">
        <f t="shared" si="0"/>
        <v>120743</v>
      </c>
      <c r="J7" s="46">
        <f t="shared" si="0"/>
        <v>28743</v>
      </c>
      <c r="K7" s="38">
        <f aca="true" t="shared" si="1" ref="K7:K13">SUM(B7:J7)</f>
        <v>722800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7055</v>
      </c>
      <c r="C8" s="44">
        <f t="shared" si="2"/>
        <v>6438</v>
      </c>
      <c r="D8" s="44">
        <f t="shared" si="2"/>
        <v>7697</v>
      </c>
      <c r="E8" s="44">
        <f t="shared" si="2"/>
        <v>4220</v>
      </c>
      <c r="F8" s="44">
        <f t="shared" si="2"/>
        <v>5855</v>
      </c>
      <c r="G8" s="44">
        <f t="shared" si="2"/>
        <v>3587</v>
      </c>
      <c r="H8" s="44">
        <f t="shared" si="2"/>
        <v>3461</v>
      </c>
      <c r="I8" s="44">
        <f t="shared" si="2"/>
        <v>7862</v>
      </c>
      <c r="J8" s="44">
        <f t="shared" si="2"/>
        <v>1017</v>
      </c>
      <c r="K8" s="38">
        <f t="shared" si="1"/>
        <v>47192</v>
      </c>
      <c r="L8"/>
      <c r="M8"/>
      <c r="N8"/>
    </row>
    <row r="9" spans="1:14" ht="16.5" customHeight="1">
      <c r="A9" s="22" t="s">
        <v>32</v>
      </c>
      <c r="B9" s="44">
        <v>7038</v>
      </c>
      <c r="C9" s="44">
        <v>6437</v>
      </c>
      <c r="D9" s="44">
        <v>7697</v>
      </c>
      <c r="E9" s="44">
        <v>4152</v>
      </c>
      <c r="F9" s="44">
        <v>5847</v>
      </c>
      <c r="G9" s="44">
        <v>3584</v>
      </c>
      <c r="H9" s="44">
        <v>3461</v>
      </c>
      <c r="I9" s="44">
        <v>7819</v>
      </c>
      <c r="J9" s="44">
        <v>1017</v>
      </c>
      <c r="K9" s="38">
        <f t="shared" si="1"/>
        <v>47052</v>
      </c>
      <c r="L9"/>
      <c r="M9"/>
      <c r="N9"/>
    </row>
    <row r="10" spans="1:14" ht="16.5" customHeight="1">
      <c r="A10" s="22" t="s">
        <v>31</v>
      </c>
      <c r="B10" s="44">
        <v>17</v>
      </c>
      <c r="C10" s="44">
        <v>1</v>
      </c>
      <c r="D10" s="44">
        <v>0</v>
      </c>
      <c r="E10" s="44">
        <v>68</v>
      </c>
      <c r="F10" s="44">
        <v>8</v>
      </c>
      <c r="G10" s="44">
        <v>3</v>
      </c>
      <c r="H10" s="44">
        <v>0</v>
      </c>
      <c r="I10" s="44">
        <v>43</v>
      </c>
      <c r="J10" s="44">
        <v>0</v>
      </c>
      <c r="K10" s="38">
        <f t="shared" si="1"/>
        <v>140</v>
      </c>
      <c r="L10"/>
      <c r="M10"/>
      <c r="N10"/>
    </row>
    <row r="11" spans="1:14" ht="16.5" customHeight="1">
      <c r="A11" s="43" t="s">
        <v>67</v>
      </c>
      <c r="B11" s="42">
        <v>88855</v>
      </c>
      <c r="C11" s="42">
        <v>63755</v>
      </c>
      <c r="D11" s="42">
        <v>95929</v>
      </c>
      <c r="E11" s="42">
        <v>45261</v>
      </c>
      <c r="F11" s="42">
        <v>74941</v>
      </c>
      <c r="G11" s="42">
        <v>76146</v>
      </c>
      <c r="H11" s="42">
        <v>90114</v>
      </c>
      <c r="I11" s="42">
        <v>112881</v>
      </c>
      <c r="J11" s="42">
        <v>27726</v>
      </c>
      <c r="K11" s="38">
        <f t="shared" si="1"/>
        <v>675608</v>
      </c>
      <c r="L11" s="59"/>
      <c r="M11" s="59"/>
      <c r="N11" s="59"/>
    </row>
    <row r="12" spans="1:14" ht="16.5" customHeight="1">
      <c r="A12" s="22" t="s">
        <v>79</v>
      </c>
      <c r="B12" s="42">
        <v>8003</v>
      </c>
      <c r="C12" s="42">
        <v>6089</v>
      </c>
      <c r="D12" s="42">
        <v>9935</v>
      </c>
      <c r="E12" s="42">
        <v>5703</v>
      </c>
      <c r="F12" s="42">
        <v>6000</v>
      </c>
      <c r="G12" s="42">
        <v>4852</v>
      </c>
      <c r="H12" s="42">
        <v>5173</v>
      </c>
      <c r="I12" s="42">
        <v>7058</v>
      </c>
      <c r="J12" s="42">
        <v>1260</v>
      </c>
      <c r="K12" s="38">
        <f t="shared" si="1"/>
        <v>54073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80852</v>
      </c>
      <c r="C13" s="42">
        <f>+C11-C12</f>
        <v>57666</v>
      </c>
      <c r="D13" s="42">
        <f>+D11-D12</f>
        <v>85994</v>
      </c>
      <c r="E13" s="42">
        <f aca="true" t="shared" si="3" ref="E13:J13">+E11-E12</f>
        <v>39558</v>
      </c>
      <c r="F13" s="42">
        <f t="shared" si="3"/>
        <v>68941</v>
      </c>
      <c r="G13" s="42">
        <f t="shared" si="3"/>
        <v>71294</v>
      </c>
      <c r="H13" s="42">
        <f t="shared" si="3"/>
        <v>84941</v>
      </c>
      <c r="I13" s="42">
        <f t="shared" si="3"/>
        <v>105823</v>
      </c>
      <c r="J13" s="42">
        <f t="shared" si="3"/>
        <v>26466</v>
      </c>
      <c r="K13" s="38">
        <f t="shared" si="1"/>
        <v>621535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1.076935851979842</v>
      </c>
      <c r="C18" s="39">
        <v>1.1896093548986</v>
      </c>
      <c r="D18" s="39">
        <v>1.084350792176934</v>
      </c>
      <c r="E18" s="39">
        <v>1.333027856616352</v>
      </c>
      <c r="F18" s="39">
        <v>1.027868873550598</v>
      </c>
      <c r="G18" s="39">
        <v>1.155394667511798</v>
      </c>
      <c r="H18" s="39">
        <v>1.12282978050748</v>
      </c>
      <c r="I18" s="39">
        <v>1.114719726243841</v>
      </c>
      <c r="J18" s="39">
        <v>1.023221843200605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485297.2</v>
      </c>
      <c r="C20" s="36">
        <f aca="true" t="shared" si="4" ref="C20:J20">SUM(C21:C28)</f>
        <v>436556.57</v>
      </c>
      <c r="D20" s="36">
        <f t="shared" si="4"/>
        <v>647592.88</v>
      </c>
      <c r="E20" s="36">
        <f t="shared" si="4"/>
        <v>335233.14</v>
      </c>
      <c r="F20" s="36">
        <f t="shared" si="4"/>
        <v>435553.06</v>
      </c>
      <c r="G20" s="36">
        <f t="shared" si="4"/>
        <v>485387.01999999996</v>
      </c>
      <c r="H20" s="36">
        <f t="shared" si="4"/>
        <v>449008.45999999996</v>
      </c>
      <c r="I20" s="36">
        <f t="shared" si="4"/>
        <v>583322.38</v>
      </c>
      <c r="J20" s="36">
        <f t="shared" si="4"/>
        <v>146953.22999999998</v>
      </c>
      <c r="K20" s="36">
        <f aca="true" t="shared" si="5" ref="K20:K28">SUM(B20:J20)</f>
        <v>4004903.94</v>
      </c>
      <c r="L20"/>
      <c r="M20"/>
      <c r="N20"/>
    </row>
    <row r="21" spans="1:14" ht="16.5" customHeight="1">
      <c r="A21" s="35" t="s">
        <v>28</v>
      </c>
      <c r="B21" s="58">
        <f>ROUND((B15+B16)*B7,2)</f>
        <v>424967.62</v>
      </c>
      <c r="C21" s="58">
        <f>ROUND((C15+C16)*C7,2)</f>
        <v>341678.47</v>
      </c>
      <c r="D21" s="58">
        <f aca="true" t="shared" si="6" ref="D21:J21">ROUND((D15+D16)*D7,2)</f>
        <v>559186.62</v>
      </c>
      <c r="E21" s="58">
        <f t="shared" si="6"/>
        <v>232145.06</v>
      </c>
      <c r="F21" s="58">
        <f t="shared" si="6"/>
        <v>401144.06</v>
      </c>
      <c r="G21" s="58">
        <f t="shared" si="6"/>
        <v>399876.94</v>
      </c>
      <c r="H21" s="58">
        <f t="shared" si="6"/>
        <v>373663.69</v>
      </c>
      <c r="I21" s="58">
        <f t="shared" si="6"/>
        <v>487041.04</v>
      </c>
      <c r="J21" s="58">
        <f t="shared" si="6"/>
        <v>131188.8</v>
      </c>
      <c r="K21" s="30">
        <f t="shared" si="5"/>
        <v>3350892.3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32695.25</v>
      </c>
      <c r="C22" s="30">
        <f t="shared" si="7"/>
        <v>64785.43</v>
      </c>
      <c r="D22" s="30">
        <f t="shared" si="7"/>
        <v>47167.83</v>
      </c>
      <c r="E22" s="30">
        <f t="shared" si="7"/>
        <v>77310.77</v>
      </c>
      <c r="F22" s="30">
        <f t="shared" si="7"/>
        <v>11179.43</v>
      </c>
      <c r="G22" s="30">
        <f t="shared" si="7"/>
        <v>62138.74</v>
      </c>
      <c r="H22" s="30">
        <f t="shared" si="7"/>
        <v>45897.03</v>
      </c>
      <c r="I22" s="30">
        <f t="shared" si="7"/>
        <v>55873.21</v>
      </c>
      <c r="J22" s="30">
        <f t="shared" si="7"/>
        <v>3046.45</v>
      </c>
      <c r="K22" s="30">
        <f t="shared" si="5"/>
        <v>400094.14</v>
      </c>
      <c r="L22"/>
      <c r="M22"/>
      <c r="N22"/>
    </row>
    <row r="23" spans="1:14" ht="16.5" customHeight="1">
      <c r="A23" s="18" t="s">
        <v>26</v>
      </c>
      <c r="B23" s="30">
        <v>23561.7</v>
      </c>
      <c r="C23" s="30">
        <v>24515.09</v>
      </c>
      <c r="D23" s="30">
        <v>33218.76</v>
      </c>
      <c r="E23" s="30">
        <v>20777.74</v>
      </c>
      <c r="F23" s="30">
        <v>19671.19</v>
      </c>
      <c r="G23" s="30">
        <v>19612.53</v>
      </c>
      <c r="H23" s="30">
        <v>24041.25</v>
      </c>
      <c r="I23" s="30">
        <v>34327.65</v>
      </c>
      <c r="J23" s="30">
        <v>10215.18</v>
      </c>
      <c r="K23" s="30">
        <f t="shared" si="5"/>
        <v>209941.09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1143.69</v>
      </c>
      <c r="C26" s="30">
        <v>1029.06</v>
      </c>
      <c r="D26" s="30">
        <v>1526.65</v>
      </c>
      <c r="E26" s="30">
        <v>789.38</v>
      </c>
      <c r="F26" s="30">
        <v>1026.45</v>
      </c>
      <c r="G26" s="30">
        <v>1143.69</v>
      </c>
      <c r="H26" s="30">
        <v>1057.72</v>
      </c>
      <c r="I26" s="30">
        <v>1375.55</v>
      </c>
      <c r="J26" s="30">
        <v>346.49</v>
      </c>
      <c r="K26" s="30">
        <f t="shared" si="5"/>
        <v>9438.68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6330.64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-30967.2</v>
      </c>
      <c r="C31" s="30">
        <f t="shared" si="8"/>
        <v>-28322.8</v>
      </c>
      <c r="D31" s="30">
        <f t="shared" si="8"/>
        <v>-542249.25</v>
      </c>
      <c r="E31" s="30">
        <f t="shared" si="8"/>
        <v>-18268.8</v>
      </c>
      <c r="F31" s="30">
        <f t="shared" si="8"/>
        <v>-25726.8</v>
      </c>
      <c r="G31" s="30">
        <f t="shared" si="8"/>
        <v>-15769.6</v>
      </c>
      <c r="H31" s="30">
        <f t="shared" si="8"/>
        <v>-393228.4</v>
      </c>
      <c r="I31" s="30">
        <f t="shared" si="8"/>
        <v>-34403.6</v>
      </c>
      <c r="J31" s="30">
        <f t="shared" si="8"/>
        <v>-10954.400000000001</v>
      </c>
      <c r="K31" s="30">
        <f aca="true" t="shared" si="9" ref="K31:K39">SUM(B31:J31)</f>
        <v>-1099890.85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-30967.2</v>
      </c>
      <c r="C32" s="30">
        <f t="shared" si="10"/>
        <v>-28322.8</v>
      </c>
      <c r="D32" s="30">
        <f t="shared" si="10"/>
        <v>-33866.8</v>
      </c>
      <c r="E32" s="30">
        <f t="shared" si="10"/>
        <v>-18268.8</v>
      </c>
      <c r="F32" s="30">
        <f t="shared" si="10"/>
        <v>-25726.8</v>
      </c>
      <c r="G32" s="30">
        <f t="shared" si="10"/>
        <v>-15769.6</v>
      </c>
      <c r="H32" s="30">
        <f t="shared" si="10"/>
        <v>-15228.4</v>
      </c>
      <c r="I32" s="30">
        <f t="shared" si="10"/>
        <v>-34403.6</v>
      </c>
      <c r="J32" s="30">
        <f t="shared" si="10"/>
        <v>-4474.8</v>
      </c>
      <c r="K32" s="30">
        <f t="shared" si="9"/>
        <v>-207028.8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-30967.2</v>
      </c>
      <c r="C33" s="30">
        <f t="shared" si="11"/>
        <v>-28322.8</v>
      </c>
      <c r="D33" s="30">
        <f t="shared" si="11"/>
        <v>-33866.8</v>
      </c>
      <c r="E33" s="30">
        <f t="shared" si="11"/>
        <v>-18268.8</v>
      </c>
      <c r="F33" s="30">
        <f t="shared" si="11"/>
        <v>-25726.8</v>
      </c>
      <c r="G33" s="30">
        <f t="shared" si="11"/>
        <v>-15769.6</v>
      </c>
      <c r="H33" s="30">
        <f t="shared" si="11"/>
        <v>-15228.4</v>
      </c>
      <c r="I33" s="30">
        <f t="shared" si="11"/>
        <v>-34403.6</v>
      </c>
      <c r="J33" s="30">
        <f t="shared" si="11"/>
        <v>-4474.8</v>
      </c>
      <c r="K33" s="30">
        <f t="shared" si="9"/>
        <v>-207028.8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454330</v>
      </c>
      <c r="C54" s="27">
        <f t="shared" si="15"/>
        <v>408233.77</v>
      </c>
      <c r="D54" s="27">
        <f t="shared" si="15"/>
        <v>105343.63</v>
      </c>
      <c r="E54" s="27">
        <f t="shared" si="15"/>
        <v>316964.34</v>
      </c>
      <c r="F54" s="27">
        <f t="shared" si="15"/>
        <v>409826.26</v>
      </c>
      <c r="G54" s="27">
        <f t="shared" si="15"/>
        <v>469617.42</v>
      </c>
      <c r="H54" s="27">
        <f t="shared" si="15"/>
        <v>55780.05999999994</v>
      </c>
      <c r="I54" s="27">
        <f t="shared" si="15"/>
        <v>548918.78</v>
      </c>
      <c r="J54" s="27">
        <f t="shared" si="15"/>
        <v>135998.83</v>
      </c>
      <c r="K54" s="20">
        <f>SUM(B54:J54)</f>
        <v>2905013.09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454329.99</v>
      </c>
      <c r="C60" s="10">
        <f t="shared" si="17"/>
        <v>408233.7653073551</v>
      </c>
      <c r="D60" s="10">
        <f t="shared" si="17"/>
        <v>105343.63523184694</v>
      </c>
      <c r="E60" s="10">
        <f t="shared" si="17"/>
        <v>316964.3440623004</v>
      </c>
      <c r="F60" s="10">
        <f t="shared" si="17"/>
        <v>409826.2623748895</v>
      </c>
      <c r="G60" s="10">
        <f t="shared" si="17"/>
        <v>469617.42770120234</v>
      </c>
      <c r="H60" s="10">
        <f t="shared" si="17"/>
        <v>55780.06187781418</v>
      </c>
      <c r="I60" s="10">
        <f>SUM(I61:I73)</f>
        <v>548918.79</v>
      </c>
      <c r="J60" s="10">
        <f t="shared" si="17"/>
        <v>135998.82869330756</v>
      </c>
      <c r="K60" s="5">
        <f>SUM(K61:K73)</f>
        <v>2905013.1052487157</v>
      </c>
      <c r="L60" s="9"/>
    </row>
    <row r="61" spans="1:12" ht="16.5" customHeight="1">
      <c r="A61" s="7" t="s">
        <v>56</v>
      </c>
      <c r="B61" s="8">
        <v>396902.68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396902.68</v>
      </c>
      <c r="L61"/>
    </row>
    <row r="62" spans="1:12" ht="16.5" customHeight="1">
      <c r="A62" s="7" t="s">
        <v>57</v>
      </c>
      <c r="B62" s="8">
        <v>57427.31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57427.31</v>
      </c>
      <c r="L62"/>
    </row>
    <row r="63" spans="1:12" ht="16.5" customHeight="1">
      <c r="A63" s="7" t="s">
        <v>4</v>
      </c>
      <c r="B63" s="6">
        <v>0</v>
      </c>
      <c r="C63" s="8">
        <v>408233.7653073551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408233.7653073551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105343.63523184694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105343.63523184694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316964.3440623004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316964.3440623004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409826.2623748895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409826.2623748895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469617.42770120234</v>
      </c>
      <c r="H67" s="6">
        <v>0</v>
      </c>
      <c r="I67" s="6">
        <v>0</v>
      </c>
      <c r="J67" s="6">
        <v>0</v>
      </c>
      <c r="K67" s="5">
        <f t="shared" si="18"/>
        <v>469617.42770120234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55780.06187781418</v>
      </c>
      <c r="I68" s="6">
        <v>0</v>
      </c>
      <c r="J68" s="6">
        <v>0</v>
      </c>
      <c r="K68" s="5">
        <f t="shared" si="18"/>
        <v>55780.06187781418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207381.52</v>
      </c>
      <c r="J70" s="6">
        <v>0</v>
      </c>
      <c r="K70" s="5">
        <f t="shared" si="18"/>
        <v>207381.52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341537.27</v>
      </c>
      <c r="J71" s="6">
        <v>0</v>
      </c>
      <c r="K71" s="5">
        <f t="shared" si="18"/>
        <v>341537.27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135998.82869330756</v>
      </c>
      <c r="K72" s="5">
        <f t="shared" si="18"/>
        <v>135998.82869330756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2023-05-25T23:19:45Z</dcterms:modified>
  <cp:category/>
  <cp:version/>
  <cp:contentType/>
  <cp:contentStatus/>
</cp:coreProperties>
</file>