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<sst xmlns="http://schemas.openxmlformats.org/spreadsheetml/2006/main" count="82" uniqueCount="81">
  <si>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</si>
  <si>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</si>
  <si>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</si>
  <si>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</si>
  <si>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</si>
  <si>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</si>
  <si>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</si>
  <si>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</si>
  <si>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</si>
  <si>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</si>
  <si>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</si>
  <si>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</si>
  <si>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</si>
  <si>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</si>
  <si>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</si>
  <si>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</si>
  <si>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</si>
  <si>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</si>
  <si>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</si>
  <si>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</si>
  <si>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</si>
  <si>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</si>
  <si>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</si>
  <si>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</si>
  <si>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</si>
  <si>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</si>
  <si>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</si>
  <si>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</si>
  <si>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</si>
  <si>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</si>
  <si>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</si>
  <si>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</si>
  <si>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</si>
  <si>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</si>
  <si>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</si>
  <si>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</si>
  <si>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</si>
  <si>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</si>
  <si>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</si>
  <si>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</si>
  <si>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</si>
  <si>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</si>
  <si>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</si>
  <si>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</si>
  <si>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</si>
  <si>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</si>
  <si>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</si>
  <si>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</si>
  <si>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</si>
  <si>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</si>
  <si>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</si>
  <si>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</si>
  <si>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</si>
  <si>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</si>
  <si>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</si>
  <si>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</si>
  <si>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</si>
  <si>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</si>
  <si>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</si>
  <si>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</si>
  <si>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</si>
  <si>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</si>
  <si>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</si>
  <si>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</si>
  <si>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</si>
  <si>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</si>
  <si>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</si>
  <si>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</si>
  <si>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</si>
  <si>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</si>
  <si>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</si>
  <si>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</si>
  <si>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</si>
  <si>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</si>
  <si>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</si>
  <si>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</si>
  <si>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</si>
  <si>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</si>
  <si>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</si>
  <si>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</si>
  <si>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23/05/23 - VENCIMENTO 30/05/23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</si>
</sst>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4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0" sqref="B60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344462</v>
      </c>
      <c r="C7" s="46">
        <f aca="true" t="shared" si="0" ref="C7:J7">+C8+C11</f>
        <v>283715</v>
      </c>
      <c r="D7" s="46">
        <f t="shared" si="0"/>
        <v>340790</v>
      </c>
      <c r="E7" s="46">
        <f t="shared" si="0"/>
        <v>192117</v>
      </c>
      <c r="F7" s="46">
        <f t="shared" si="0"/>
        <v>240953</v>
      </c>
      <c r="G7" s="46">
        <f t="shared" si="0"/>
        <v>229783</v>
      </c>
      <c r="H7" s="46">
        <f t="shared" si="0"/>
        <v>264862</v>
      </c>
      <c r="I7" s="46">
        <f t="shared" si="0"/>
        <v>380552</v>
      </c>
      <c r="J7" s="46">
        <f t="shared" si="0"/>
        <v>123580</v>
      </c>
      <c r="K7" s="38">
        <f aca="true" t="shared" si="1" ref="K7:K13">SUM(B7:J7)</f>
        <v>2400814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16982</v>
      </c>
      <c r="C8" s="44">
        <f t="shared" si="2"/>
        <v>16981</v>
      </c>
      <c r="D8" s="44">
        <f t="shared" si="2"/>
        <v>15309</v>
      </c>
      <c r="E8" s="44">
        <f t="shared" si="2"/>
        <v>11016</v>
      </c>
      <c r="F8" s="44">
        <f t="shared" si="2"/>
        <v>12174</v>
      </c>
      <c r="G8" s="44">
        <f t="shared" si="2"/>
        <v>6172</v>
      </c>
      <c r="H8" s="44">
        <f t="shared" si="2"/>
        <v>5414</v>
      </c>
      <c r="I8" s="44">
        <f t="shared" si="2"/>
        <v>17344</v>
      </c>
      <c r="J8" s="44">
        <f t="shared" si="2"/>
        <v>3697</v>
      </c>
      <c r="K8" s="38">
        <f t="shared" si="1"/>
        <v>105089</v>
      </c>
      <c r="L8"/>
      <c r="M8"/>
      <c r="N8"/>
    </row>
    <row r="9" spans="1:14" ht="16.5" customHeight="1">
      <c r="A9" s="22" t="s">
        <v>32</v>
      </c>
      <c r="B9" s="44">
        <v>16921</v>
      </c>
      <c r="C9" s="44">
        <v>16979</v>
      </c>
      <c r="D9" s="44">
        <v>15306</v>
      </c>
      <c r="E9" s="44">
        <v>10839</v>
      </c>
      <c r="F9" s="44">
        <v>12157</v>
      </c>
      <c r="G9" s="44">
        <v>6172</v>
      </c>
      <c r="H9" s="44">
        <v>5414</v>
      </c>
      <c r="I9" s="44">
        <v>17278</v>
      </c>
      <c r="J9" s="44">
        <v>3697</v>
      </c>
      <c r="K9" s="38">
        <f t="shared" si="1"/>
        <v>104763</v>
      </c>
      <c r="L9"/>
      <c r="M9"/>
      <c r="N9"/>
    </row>
    <row r="10" spans="1:14" ht="16.5" customHeight="1">
      <c r="A10" s="22" t="s">
        <v>31</v>
      </c>
      <c r="B10" s="44">
        <v>61</v>
      </c>
      <c r="C10" s="44">
        <v>2</v>
      </c>
      <c r="D10" s="44">
        <v>3</v>
      </c>
      <c r="E10" s="44">
        <v>177</v>
      </c>
      <c r="F10" s="44">
        <v>17</v>
      </c>
      <c r="G10" s="44">
        <v>0</v>
      </c>
      <c r="H10" s="44">
        <v>0</v>
      </c>
      <c r="I10" s="44">
        <v>66</v>
      </c>
      <c r="J10" s="44">
        <v>0</v>
      </c>
      <c r="K10" s="38">
        <f t="shared" si="1"/>
        <v>326</v>
      </c>
      <c r="L10"/>
      <c r="M10"/>
      <c r="N10"/>
    </row>
    <row r="11" spans="1:14" ht="16.5" customHeight="1">
      <c r="A11" s="43" t="s">
        <v>67</v>
      </c>
      <c r="B11" s="42">
        <v>327480</v>
      </c>
      <c r="C11" s="42">
        <v>266734</v>
      </c>
      <c r="D11" s="42">
        <v>325481</v>
      </c>
      <c r="E11" s="42">
        <v>181101</v>
      </c>
      <c r="F11" s="42">
        <v>228779</v>
      </c>
      <c r="G11" s="42">
        <v>223611</v>
      </c>
      <c r="H11" s="42">
        <v>259448</v>
      </c>
      <c r="I11" s="42">
        <v>363208</v>
      </c>
      <c r="J11" s="42">
        <v>119883</v>
      </c>
      <c r="K11" s="38">
        <f t="shared" si="1"/>
        <v>2295725</v>
      </c>
      <c r="L11" s="59"/>
      <c r="M11" s="59"/>
      <c r="N11" s="59"/>
    </row>
    <row r="12" spans="1:14" ht="16.5" customHeight="1">
      <c r="A12" s="22" t="s">
        <v>79</v>
      </c>
      <c r="B12" s="42">
        <v>21948</v>
      </c>
      <c r="C12" s="42">
        <v>19497</v>
      </c>
      <c r="D12" s="42">
        <v>23551</v>
      </c>
      <c r="E12" s="42">
        <v>15953</v>
      </c>
      <c r="F12" s="42">
        <v>13206</v>
      </c>
      <c r="G12" s="42">
        <v>11923</v>
      </c>
      <c r="H12" s="42">
        <v>12281</v>
      </c>
      <c r="I12" s="42">
        <v>18577</v>
      </c>
      <c r="J12" s="42">
        <v>4988</v>
      </c>
      <c r="K12" s="38">
        <f t="shared" si="1"/>
        <v>141924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305532</v>
      </c>
      <c r="C13" s="42">
        <f>+C11-C12</f>
        <v>247237</v>
      </c>
      <c r="D13" s="42">
        <f>+D11-D12</f>
        <v>301930</v>
      </c>
      <c r="E13" s="42">
        <f aca="true" t="shared" si="3" ref="E13:J13">+E11-E12</f>
        <v>165148</v>
      </c>
      <c r="F13" s="42">
        <f t="shared" si="3"/>
        <v>215573</v>
      </c>
      <c r="G13" s="42">
        <f t="shared" si="3"/>
        <v>211688</v>
      </c>
      <c r="H13" s="42">
        <f t="shared" si="3"/>
        <v>247167</v>
      </c>
      <c r="I13" s="42">
        <f t="shared" si="3"/>
        <v>344631</v>
      </c>
      <c r="J13" s="42">
        <f t="shared" si="3"/>
        <v>114895</v>
      </c>
      <c r="K13" s="38">
        <f t="shared" si="1"/>
        <v>2153801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1.108175382495376</v>
      </c>
      <c r="C18" s="39">
        <v>1.164275492044832</v>
      </c>
      <c r="D18" s="39">
        <v>1.087347123820336</v>
      </c>
      <c r="E18" s="39">
        <v>1.359822007971855</v>
      </c>
      <c r="F18" s="39">
        <v>1.022241841884109</v>
      </c>
      <c r="G18" s="39">
        <v>1.151211246144999</v>
      </c>
      <c r="H18" s="39">
        <v>1.136352020802044</v>
      </c>
      <c r="I18" s="39">
        <v>1.100048195545064</v>
      </c>
      <c r="J18" s="39">
        <v>1.048206060234616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1754047.13</v>
      </c>
      <c r="C20" s="36">
        <f aca="true" t="shared" si="4" ref="C20:J20">SUM(C21:C28)</f>
        <v>1668681.01</v>
      </c>
      <c r="D20" s="36">
        <f t="shared" si="4"/>
        <v>2071527.81</v>
      </c>
      <c r="E20" s="36">
        <f t="shared" si="4"/>
        <v>1276390.8800000001</v>
      </c>
      <c r="F20" s="36">
        <f t="shared" si="4"/>
        <v>1267572.3800000001</v>
      </c>
      <c r="G20" s="36">
        <f t="shared" si="4"/>
        <v>1374206.4300000002</v>
      </c>
      <c r="H20" s="36">
        <f t="shared" si="4"/>
        <v>1249757.07</v>
      </c>
      <c r="I20" s="36">
        <f t="shared" si="4"/>
        <v>1767992.9600000004</v>
      </c>
      <c r="J20" s="36">
        <f t="shared" si="4"/>
        <v>614235.22</v>
      </c>
      <c r="K20" s="36">
        <f aca="true" t="shared" si="5" ref="K20:K28">SUM(B20:J20)</f>
        <v>13044410.89</v>
      </c>
      <c r="L20"/>
      <c r="M20"/>
      <c r="N20"/>
    </row>
    <row r="21" spans="1:14" ht="16.5" customHeight="1">
      <c r="A21" s="35" t="s">
        <v>28</v>
      </c>
      <c r="B21" s="58">
        <f>ROUND((B15+B16)*B7,2)</f>
        <v>1526276.68</v>
      </c>
      <c r="C21" s="58">
        <f>ROUND((C15+C16)*C7,2)</f>
        <v>1381039.51</v>
      </c>
      <c r="D21" s="58">
        <f aca="true" t="shared" si="6" ref="D21:J21">ROUND((D15+D16)*D7,2)</f>
        <v>1838971</v>
      </c>
      <c r="E21" s="58">
        <f t="shared" si="6"/>
        <v>901336.12</v>
      </c>
      <c r="F21" s="58">
        <f t="shared" si="6"/>
        <v>1196307.55</v>
      </c>
      <c r="G21" s="58">
        <f t="shared" si="6"/>
        <v>1152407.7</v>
      </c>
      <c r="H21" s="58">
        <f t="shared" si="6"/>
        <v>1057646.94</v>
      </c>
      <c r="I21" s="58">
        <f t="shared" si="6"/>
        <v>1535032.6</v>
      </c>
      <c r="J21" s="58">
        <f t="shared" si="6"/>
        <v>564043.84</v>
      </c>
      <c r="K21" s="30">
        <f t="shared" si="5"/>
        <v>11153061.94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165105.56</v>
      </c>
      <c r="C22" s="30">
        <f t="shared" si="7"/>
        <v>226870.95</v>
      </c>
      <c r="D22" s="30">
        <f t="shared" si="7"/>
        <v>160628.83</v>
      </c>
      <c r="E22" s="30">
        <f t="shared" si="7"/>
        <v>324320.57</v>
      </c>
      <c r="F22" s="30">
        <f t="shared" si="7"/>
        <v>26608.08</v>
      </c>
      <c r="G22" s="30">
        <f t="shared" si="7"/>
        <v>174257</v>
      </c>
      <c r="H22" s="30">
        <f t="shared" si="7"/>
        <v>144212.3</v>
      </c>
      <c r="I22" s="30">
        <f t="shared" si="7"/>
        <v>153577.24</v>
      </c>
      <c r="J22" s="30">
        <f t="shared" si="7"/>
        <v>27190.33</v>
      </c>
      <c r="K22" s="30">
        <f t="shared" si="5"/>
        <v>1402770.8599999999</v>
      </c>
      <c r="L22"/>
      <c r="M22"/>
      <c r="N22"/>
    </row>
    <row r="23" spans="1:14" ht="16.5" customHeight="1">
      <c r="A23" s="18" t="s">
        <v>26</v>
      </c>
      <c r="B23" s="30">
        <v>58412.74</v>
      </c>
      <c r="C23" s="30">
        <v>54963.71</v>
      </c>
      <c r="D23" s="30">
        <v>63871.83</v>
      </c>
      <c r="E23" s="30">
        <v>45560.07</v>
      </c>
      <c r="F23" s="30">
        <v>41168.71</v>
      </c>
      <c r="G23" s="30">
        <v>43889.74</v>
      </c>
      <c r="H23" s="30">
        <v>42605.97</v>
      </c>
      <c r="I23" s="30">
        <v>73344.32</v>
      </c>
      <c r="J23" s="30">
        <v>20381.01</v>
      </c>
      <c r="K23" s="30">
        <f t="shared" si="5"/>
        <v>444198.10000000003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1323.45</v>
      </c>
      <c r="C26" s="30">
        <v>1258.32</v>
      </c>
      <c r="D26" s="30">
        <v>1563.13</v>
      </c>
      <c r="E26" s="30">
        <v>963.93</v>
      </c>
      <c r="F26" s="30">
        <v>956.11</v>
      </c>
      <c r="G26" s="30">
        <v>1036.87</v>
      </c>
      <c r="H26" s="30">
        <v>943.09</v>
      </c>
      <c r="I26" s="30">
        <v>1333.87</v>
      </c>
      <c r="J26" s="30">
        <v>463.73</v>
      </c>
      <c r="K26" s="30">
        <f t="shared" si="5"/>
        <v>9842.5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859.18</v>
      </c>
      <c r="C28" s="30">
        <v>799.46</v>
      </c>
      <c r="D28" s="30">
        <v>961.6</v>
      </c>
      <c r="E28" s="30">
        <v>551.78</v>
      </c>
      <c r="F28" s="30">
        <v>576.18</v>
      </c>
      <c r="G28" s="30">
        <v>655.11</v>
      </c>
      <c r="H28" s="30">
        <v>661.76</v>
      </c>
      <c r="I28" s="30">
        <v>951.61</v>
      </c>
      <c r="J28" s="30">
        <v>313.72</v>
      </c>
      <c r="K28" s="30">
        <f t="shared" si="5"/>
        <v>6330.4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-178142.99</v>
      </c>
      <c r="C31" s="30">
        <f t="shared" si="8"/>
        <v>-80530.15000000001</v>
      </c>
      <c r="D31" s="30">
        <f t="shared" si="8"/>
        <v>1410548.2099999997</v>
      </c>
      <c r="E31" s="30">
        <f t="shared" si="8"/>
        <v>-142848.81</v>
      </c>
      <c r="F31" s="30">
        <f t="shared" si="8"/>
        <v>-53490.8</v>
      </c>
      <c r="G31" s="30">
        <f t="shared" si="8"/>
        <v>-172214.75999999998</v>
      </c>
      <c r="H31" s="30">
        <f t="shared" si="8"/>
        <v>1023901.27</v>
      </c>
      <c r="I31" s="30">
        <f t="shared" si="8"/>
        <v>-112348.57</v>
      </c>
      <c r="J31" s="30">
        <f t="shared" si="8"/>
        <v>-33952.909999999996</v>
      </c>
      <c r="K31" s="30">
        <f aca="true" t="shared" si="9" ref="K31:K39">SUM(B31:J31)</f>
        <v>1660920.4899999998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-178142.99</v>
      </c>
      <c r="C32" s="30">
        <f t="shared" si="10"/>
        <v>-80530.15000000001</v>
      </c>
      <c r="D32" s="30">
        <f t="shared" si="10"/>
        <v>-97069.34</v>
      </c>
      <c r="E32" s="30">
        <f t="shared" si="10"/>
        <v>-142848.81</v>
      </c>
      <c r="F32" s="30">
        <f t="shared" si="10"/>
        <v>-53490.8</v>
      </c>
      <c r="G32" s="30">
        <f t="shared" si="10"/>
        <v>-172214.75999999998</v>
      </c>
      <c r="H32" s="30">
        <f t="shared" si="10"/>
        <v>-47098.729999999996</v>
      </c>
      <c r="I32" s="30">
        <f t="shared" si="10"/>
        <v>-112348.57</v>
      </c>
      <c r="J32" s="30">
        <f t="shared" si="10"/>
        <v>-27473.309999999998</v>
      </c>
      <c r="K32" s="30">
        <f t="shared" si="9"/>
        <v>-911217.46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-74452.4</v>
      </c>
      <c r="C33" s="30">
        <f t="shared" si="11"/>
        <v>-74707.6</v>
      </c>
      <c r="D33" s="30">
        <f t="shared" si="11"/>
        <v>-67346.4</v>
      </c>
      <c r="E33" s="30">
        <f t="shared" si="11"/>
        <v>-47691.6</v>
      </c>
      <c r="F33" s="30">
        <f t="shared" si="11"/>
        <v>-53490.8</v>
      </c>
      <c r="G33" s="30">
        <f t="shared" si="11"/>
        <v>-27156.8</v>
      </c>
      <c r="H33" s="30">
        <f t="shared" si="11"/>
        <v>-23821.6</v>
      </c>
      <c r="I33" s="30">
        <f t="shared" si="11"/>
        <v>-76023.2</v>
      </c>
      <c r="J33" s="30">
        <f t="shared" si="11"/>
        <v>-16266.8</v>
      </c>
      <c r="K33" s="30">
        <f t="shared" si="9"/>
        <v>-460957.19999999995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-103690.59</v>
      </c>
      <c r="C36" s="30">
        <v>-5822.55</v>
      </c>
      <c r="D36" s="30">
        <v>-29722.94</v>
      </c>
      <c r="E36" s="30">
        <v>-95157.21</v>
      </c>
      <c r="F36" s="26">
        <v>0</v>
      </c>
      <c r="G36" s="30">
        <v>-145057.96</v>
      </c>
      <c r="H36" s="30">
        <v>-23277.13</v>
      </c>
      <c r="I36" s="30">
        <v>-36325.37</v>
      </c>
      <c r="J36" s="30">
        <v>-11206.51</v>
      </c>
      <c r="K36" s="30">
        <f t="shared" si="9"/>
        <v>-450260.26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1507617.5499999998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1071000</v>
      </c>
      <c r="I37" s="27">
        <f t="shared" si="12"/>
        <v>0</v>
      </c>
      <c r="J37" s="27">
        <f t="shared" si="12"/>
        <v>-6479.6</v>
      </c>
      <c r="K37" s="30">
        <f t="shared" si="9"/>
        <v>2572137.9499999997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3231000</v>
      </c>
      <c r="E45" s="17">
        <v>0</v>
      </c>
      <c r="F45" s="17">
        <v>0</v>
      </c>
      <c r="G45" s="17">
        <v>0</v>
      </c>
      <c r="H45" s="17">
        <v>2169000</v>
      </c>
      <c r="I45" s="17">
        <v>0</v>
      </c>
      <c r="J45" s="17">
        <v>0</v>
      </c>
      <c r="K45" s="30">
        <f aca="true" t="shared" si="13" ref="K45:K52">SUM(B45:J45)</f>
        <v>5400000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1575904.14</v>
      </c>
      <c r="C54" s="27">
        <f t="shared" si="15"/>
        <v>1588150.86</v>
      </c>
      <c r="D54" s="27">
        <f t="shared" si="15"/>
        <v>3482076.0199999996</v>
      </c>
      <c r="E54" s="27">
        <f t="shared" si="15"/>
        <v>1133542.07</v>
      </c>
      <c r="F54" s="27">
        <f t="shared" si="15"/>
        <v>1214081.58</v>
      </c>
      <c r="G54" s="27">
        <f t="shared" si="15"/>
        <v>1201991.6700000002</v>
      </c>
      <c r="H54" s="27">
        <f t="shared" si="15"/>
        <v>2273658.34</v>
      </c>
      <c r="I54" s="27">
        <f t="shared" si="15"/>
        <v>1655644.3900000004</v>
      </c>
      <c r="J54" s="27">
        <f t="shared" si="15"/>
        <v>580282.3099999999</v>
      </c>
      <c r="K54" s="20">
        <f>SUM(B54:J54)</f>
        <v>14705331.38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1575904.15</v>
      </c>
      <c r="C60" s="10">
        <f t="shared" si="17"/>
        <v>1588150.855768148</v>
      </c>
      <c r="D60" s="10">
        <f t="shared" si="17"/>
        <v>3482076.020892893</v>
      </c>
      <c r="E60" s="10">
        <f t="shared" si="17"/>
        <v>1133542.072431346</v>
      </c>
      <c r="F60" s="10">
        <f t="shared" si="17"/>
        <v>1214081.5819260885</v>
      </c>
      <c r="G60" s="10">
        <f t="shared" si="17"/>
        <v>1201991.6760121172</v>
      </c>
      <c r="H60" s="10">
        <f t="shared" si="17"/>
        <v>2273658.333688602</v>
      </c>
      <c r="I60" s="10">
        <f>SUM(I61:I73)</f>
        <v>1655644.3900000001</v>
      </c>
      <c r="J60" s="10">
        <f t="shared" si="17"/>
        <v>580282.3142114893</v>
      </c>
      <c r="K60" s="5">
        <f>SUM(K61:K73)</f>
        <v>14705331.394930685</v>
      </c>
      <c r="L60" s="9"/>
    </row>
    <row r="61" spans="1:12" ht="16.5" customHeight="1">
      <c r="A61" s="7" t="s">
        <v>56</v>
      </c>
      <c r="B61" s="8">
        <v>1378600.95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1378600.95</v>
      </c>
      <c r="L61"/>
    </row>
    <row r="62" spans="1:12" ht="16.5" customHeight="1">
      <c r="A62" s="7" t="s">
        <v>57</v>
      </c>
      <c r="B62" s="8">
        <v>197303.2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197303.2</v>
      </c>
      <c r="L62"/>
    </row>
    <row r="63" spans="1:12" ht="16.5" customHeight="1">
      <c r="A63" s="7" t="s">
        <v>4</v>
      </c>
      <c r="B63" s="6">
        <v>0</v>
      </c>
      <c r="C63" s="8">
        <v>1588150.855768148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1588150.855768148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3482076.020892893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3482076.020892893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1133542.072431346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1133542.072431346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1214081.5819260885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1214081.5819260885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1201991.6760121172</v>
      </c>
      <c r="H67" s="6">
        <v>0</v>
      </c>
      <c r="I67" s="6">
        <v>0</v>
      </c>
      <c r="J67" s="6">
        <v>0</v>
      </c>
      <c r="K67" s="5">
        <f t="shared" si="18"/>
        <v>1201991.6760121172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2273658.333688602</v>
      </c>
      <c r="I68" s="6">
        <v>0</v>
      </c>
      <c r="J68" s="6">
        <v>0</v>
      </c>
      <c r="K68" s="5">
        <f t="shared" si="18"/>
        <v>2273658.333688602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615899.71</v>
      </c>
      <c r="J70" s="6">
        <v>0</v>
      </c>
      <c r="K70" s="5">
        <f t="shared" si="18"/>
        <v>615899.71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1039744.68</v>
      </c>
      <c r="J71" s="6">
        <v>0</v>
      </c>
      <c r="K71" s="5">
        <f t="shared" si="18"/>
        <v>1039744.68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580282.3142114893</v>
      </c>
      <c r="K72" s="5">
        <f t="shared" si="18"/>
        <v>580282.3142114893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2023-05-30T14:27:29Z</dcterms:modified>
  <cp:category/>
  <cp:version/>
  <cp:contentType/>
  <cp:contentStatus/>
</cp:coreProperties>
</file>