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<sst xmlns="http://schemas.openxmlformats.org/spreadsheetml/2006/main" count="82" uniqueCount="81">
  <si>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</si>
  <si>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</si>
  <si>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</si>
  <si>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</si>
  <si>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</si>
  <si>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</si>
  <si>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</si>
  <si>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</si>
  <si>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</si>
  <si>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</si>
  <si>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</si>
  <si>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</si>
  <si>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</si>
  <si>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</si>
  <si>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</si>
  <si>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</si>
  <si>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</si>
  <si>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</si>
  <si>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</si>
  <si>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</si>
  <si>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</si>
  <si>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</si>
  <si>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</si>
  <si>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</si>
  <si>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</si>
  <si>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</si>
  <si>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</si>
  <si>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</si>
  <si>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</si>
  <si>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</si>
  <si>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</si>
  <si>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</si>
  <si>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</si>
  <si>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</si>
  <si>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</si>
  <si>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</si>
  <si>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</si>
  <si>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</si>
  <si>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</si>
  <si>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</si>
  <si>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</si>
  <si>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</si>
  <si>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</si>
  <si>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</si>
  <si>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</si>
  <si>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</si>
  <si>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</si>
  <si>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</si>
  <si>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</si>
  <si>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</si>
  <si>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</si>
  <si>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</si>
  <si>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</si>
  <si>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</si>
  <si>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</si>
  <si>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</si>
  <si>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</si>
  <si>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</si>
  <si>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</si>
  <si>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</si>
  <si>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</si>
  <si>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</si>
  <si>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</si>
  <si>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</si>
  <si>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</si>
  <si>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</si>
  <si>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</si>
  <si>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</si>
  <si>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</si>
  <si>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</si>
  <si>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</si>
  <si>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</si>
  <si>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</si>
  <si>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</si>
  <si>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</si>
  <si>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</si>
  <si>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</si>
  <si>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</si>
  <si>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</si>
  <si>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</si>
  <si>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26/05/23 - VENCIMENTO 02/06/23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</si>
</sst>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335159</v>
      </c>
      <c r="C7" s="46">
        <f aca="true" t="shared" si="0" ref="C7:J7">+C8+C11</f>
        <v>265756</v>
      </c>
      <c r="D7" s="46">
        <f t="shared" si="0"/>
        <v>337832</v>
      </c>
      <c r="E7" s="46">
        <f t="shared" si="0"/>
        <v>182717</v>
      </c>
      <c r="F7" s="46">
        <f t="shared" si="0"/>
        <v>234316</v>
      </c>
      <c r="G7" s="46">
        <f t="shared" si="0"/>
        <v>227398</v>
      </c>
      <c r="H7" s="46">
        <f t="shared" si="0"/>
        <v>243233</v>
      </c>
      <c r="I7" s="46">
        <f t="shared" si="0"/>
        <v>371419</v>
      </c>
      <c r="J7" s="46">
        <f t="shared" si="0"/>
        <v>119750</v>
      </c>
      <c r="K7" s="38">
        <f aca="true" t="shared" si="1" ref="K7:K13">SUM(B7:J7)</f>
        <v>2317580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17081</v>
      </c>
      <c r="C8" s="44">
        <f t="shared" si="2"/>
        <v>16631</v>
      </c>
      <c r="D8" s="44">
        <f t="shared" si="2"/>
        <v>15760</v>
      </c>
      <c r="E8" s="44">
        <f t="shared" si="2"/>
        <v>11025</v>
      </c>
      <c r="F8" s="44">
        <f t="shared" si="2"/>
        <v>12324</v>
      </c>
      <c r="G8" s="44">
        <f t="shared" si="2"/>
        <v>6746</v>
      </c>
      <c r="H8" s="44">
        <f t="shared" si="2"/>
        <v>5398</v>
      </c>
      <c r="I8" s="44">
        <f t="shared" si="2"/>
        <v>17408</v>
      </c>
      <c r="J8" s="44">
        <f t="shared" si="2"/>
        <v>3399</v>
      </c>
      <c r="K8" s="38">
        <f t="shared" si="1"/>
        <v>105772</v>
      </c>
      <c r="L8"/>
      <c r="M8"/>
      <c r="N8"/>
    </row>
    <row r="9" spans="1:14" ht="16.5" customHeight="1">
      <c r="A9" s="22" t="s">
        <v>32</v>
      </c>
      <c r="B9" s="44">
        <v>17023</v>
      </c>
      <c r="C9" s="44">
        <v>16628</v>
      </c>
      <c r="D9" s="44">
        <v>15750</v>
      </c>
      <c r="E9" s="44">
        <v>10839</v>
      </c>
      <c r="F9" s="44">
        <v>12314</v>
      </c>
      <c r="G9" s="44">
        <v>6745</v>
      </c>
      <c r="H9" s="44">
        <v>5398</v>
      </c>
      <c r="I9" s="44">
        <v>17347</v>
      </c>
      <c r="J9" s="44">
        <v>3399</v>
      </c>
      <c r="K9" s="38">
        <f t="shared" si="1"/>
        <v>105443</v>
      </c>
      <c r="L9"/>
      <c r="M9"/>
      <c r="N9"/>
    </row>
    <row r="10" spans="1:14" ht="16.5" customHeight="1">
      <c r="A10" s="22" t="s">
        <v>31</v>
      </c>
      <c r="B10" s="44">
        <v>58</v>
      </c>
      <c r="C10" s="44">
        <v>3</v>
      </c>
      <c r="D10" s="44">
        <v>10</v>
      </c>
      <c r="E10" s="44">
        <v>186</v>
      </c>
      <c r="F10" s="44">
        <v>10</v>
      </c>
      <c r="G10" s="44">
        <v>1</v>
      </c>
      <c r="H10" s="44">
        <v>0</v>
      </c>
      <c r="I10" s="44">
        <v>61</v>
      </c>
      <c r="J10" s="44">
        <v>0</v>
      </c>
      <c r="K10" s="38">
        <f t="shared" si="1"/>
        <v>329</v>
      </c>
      <c r="L10"/>
      <c r="M10"/>
      <c r="N10"/>
    </row>
    <row r="11" spans="1:14" ht="16.5" customHeight="1">
      <c r="A11" s="43" t="s">
        <v>67</v>
      </c>
      <c r="B11" s="42">
        <v>318078</v>
      </c>
      <c r="C11" s="42">
        <v>249125</v>
      </c>
      <c r="D11" s="42">
        <v>322072</v>
      </c>
      <c r="E11" s="42">
        <v>171692</v>
      </c>
      <c r="F11" s="42">
        <v>221992</v>
      </c>
      <c r="G11" s="42">
        <v>220652</v>
      </c>
      <c r="H11" s="42">
        <v>237835</v>
      </c>
      <c r="I11" s="42">
        <v>354011</v>
      </c>
      <c r="J11" s="42">
        <v>116351</v>
      </c>
      <c r="K11" s="38">
        <f t="shared" si="1"/>
        <v>2211808</v>
      </c>
      <c r="L11" s="59"/>
      <c r="M11" s="59"/>
      <c r="N11" s="59"/>
    </row>
    <row r="12" spans="1:14" ht="16.5" customHeight="1">
      <c r="A12" s="22" t="s">
        <v>79</v>
      </c>
      <c r="B12" s="42">
        <v>21723</v>
      </c>
      <c r="C12" s="42">
        <v>18336</v>
      </c>
      <c r="D12" s="42">
        <v>23834</v>
      </c>
      <c r="E12" s="42">
        <v>15643</v>
      </c>
      <c r="F12" s="42">
        <v>12862</v>
      </c>
      <c r="G12" s="42">
        <v>12031</v>
      </c>
      <c r="H12" s="42">
        <v>11289</v>
      </c>
      <c r="I12" s="42">
        <v>18430</v>
      </c>
      <c r="J12" s="42">
        <v>5106</v>
      </c>
      <c r="K12" s="38">
        <f t="shared" si="1"/>
        <v>139254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296355</v>
      </c>
      <c r="C13" s="42">
        <f>+C11-C12</f>
        <v>230789</v>
      </c>
      <c r="D13" s="42">
        <f>+D11-D12</f>
        <v>298238</v>
      </c>
      <c r="E13" s="42">
        <f aca="true" t="shared" si="3" ref="E13:J13">+E11-E12</f>
        <v>156049</v>
      </c>
      <c r="F13" s="42">
        <f t="shared" si="3"/>
        <v>209130</v>
      </c>
      <c r="G13" s="42">
        <f t="shared" si="3"/>
        <v>208621</v>
      </c>
      <c r="H13" s="42">
        <f t="shared" si="3"/>
        <v>226546</v>
      </c>
      <c r="I13" s="42">
        <f t="shared" si="3"/>
        <v>335581</v>
      </c>
      <c r="J13" s="42">
        <f t="shared" si="3"/>
        <v>111245</v>
      </c>
      <c r="K13" s="38">
        <f t="shared" si="1"/>
        <v>2072554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1.132994131825331</v>
      </c>
      <c r="C18" s="39">
        <v>1.211388988452068</v>
      </c>
      <c r="D18" s="39">
        <v>1.086263810608</v>
      </c>
      <c r="E18" s="39">
        <v>1.42529775405819</v>
      </c>
      <c r="F18" s="39">
        <v>1.05067327655621</v>
      </c>
      <c r="G18" s="39">
        <v>1.162891047706461</v>
      </c>
      <c r="H18" s="39">
        <v>1.209629219656861</v>
      </c>
      <c r="I18" s="39">
        <v>1.119650446066982</v>
      </c>
      <c r="J18" s="39">
        <v>1.082800974320539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1746390.74</v>
      </c>
      <c r="C20" s="36">
        <f aca="true" t="shared" si="4" ref="C20:J20">SUM(C21:C28)</f>
        <v>1625851.4600000002</v>
      </c>
      <c r="D20" s="36">
        <f t="shared" si="4"/>
        <v>2050889.84</v>
      </c>
      <c r="E20" s="36">
        <f t="shared" si="4"/>
        <v>1272564.7500000002</v>
      </c>
      <c r="F20" s="36">
        <f t="shared" si="4"/>
        <v>1266256.76</v>
      </c>
      <c r="G20" s="36">
        <f t="shared" si="4"/>
        <v>1372711.2500000002</v>
      </c>
      <c r="H20" s="36">
        <f t="shared" si="4"/>
        <v>1221061.32</v>
      </c>
      <c r="I20" s="36">
        <f t="shared" si="4"/>
        <v>1756599.1400000004</v>
      </c>
      <c r="J20" s="36">
        <f t="shared" si="4"/>
        <v>614516.4699999999</v>
      </c>
      <c r="K20" s="36">
        <f aca="true" t="shared" si="5" ref="K20:K28">SUM(B20:J20)</f>
        <v>12926841.730000002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1485056.01</v>
      </c>
      <c r="C21" s="58">
        <f>ROUND((C15+C16)*C7,2)</f>
        <v>1293620.48</v>
      </c>
      <c r="D21" s="58">
        <f aca="true" t="shared" si="6" ref="D21:J21">ROUND((D15+D16)*D7,2)</f>
        <v>1823009.04</v>
      </c>
      <c r="E21" s="58">
        <f t="shared" si="6"/>
        <v>857235.08</v>
      </c>
      <c r="F21" s="58">
        <f t="shared" si="6"/>
        <v>1163355.51</v>
      </c>
      <c r="G21" s="58">
        <f t="shared" si="6"/>
        <v>1140446.45</v>
      </c>
      <c r="H21" s="58">
        <f t="shared" si="6"/>
        <v>971278.02</v>
      </c>
      <c r="I21" s="58">
        <f t="shared" si="6"/>
        <v>1498192.82</v>
      </c>
      <c r="J21" s="58">
        <f t="shared" si="6"/>
        <v>546562.95</v>
      </c>
      <c r="K21" s="30">
        <f t="shared" si="5"/>
        <v>10778756.36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197503.73</v>
      </c>
      <c r="C22" s="30">
        <f t="shared" si="7"/>
        <v>273457.12</v>
      </c>
      <c r="D22" s="30">
        <f t="shared" si="7"/>
        <v>157259.71</v>
      </c>
      <c r="E22" s="30">
        <f t="shared" si="7"/>
        <v>364580.15</v>
      </c>
      <c r="F22" s="30">
        <f t="shared" si="7"/>
        <v>58951.04</v>
      </c>
      <c r="G22" s="30">
        <f t="shared" si="7"/>
        <v>185768.52</v>
      </c>
      <c r="H22" s="30">
        <f t="shared" si="7"/>
        <v>203608.25</v>
      </c>
      <c r="I22" s="30">
        <f t="shared" si="7"/>
        <v>179259.44</v>
      </c>
      <c r="J22" s="30">
        <f t="shared" si="7"/>
        <v>45255.94</v>
      </c>
      <c r="K22" s="30">
        <f t="shared" si="5"/>
        <v>1665643.9</v>
      </c>
      <c r="L22"/>
      <c r="M22"/>
      <c r="N22"/>
    </row>
    <row r="23" spans="1:14" ht="16.5" customHeight="1">
      <c r="A23" s="18" t="s">
        <v>26</v>
      </c>
      <c r="B23" s="30">
        <v>59575.54</v>
      </c>
      <c r="C23" s="30">
        <v>52990.47</v>
      </c>
      <c r="D23" s="30">
        <v>62572.76</v>
      </c>
      <c r="E23" s="30">
        <v>45572.8</v>
      </c>
      <c r="F23" s="30">
        <v>40456.96</v>
      </c>
      <c r="G23" s="30">
        <v>42839.08</v>
      </c>
      <c r="H23" s="30">
        <v>40898.83</v>
      </c>
      <c r="I23" s="30">
        <v>73108.08</v>
      </c>
      <c r="J23" s="30">
        <v>20074.94</v>
      </c>
      <c r="K23" s="30">
        <f t="shared" si="5"/>
        <v>438089.46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1326.05</v>
      </c>
      <c r="C26" s="30">
        <v>1234.87</v>
      </c>
      <c r="D26" s="30">
        <v>1555.31</v>
      </c>
      <c r="E26" s="30">
        <v>966.53</v>
      </c>
      <c r="F26" s="30">
        <v>961.32</v>
      </c>
      <c r="G26" s="30">
        <v>1042.08</v>
      </c>
      <c r="H26" s="30">
        <v>927.45</v>
      </c>
      <c r="I26" s="30">
        <v>1333.87</v>
      </c>
      <c r="J26" s="30">
        <v>466.33</v>
      </c>
      <c r="K26" s="30">
        <f t="shared" si="5"/>
        <v>9813.81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799.46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6331.11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-134491.88</v>
      </c>
      <c r="C31" s="30">
        <f t="shared" si="8"/>
        <v>-78235</v>
      </c>
      <c r="D31" s="30">
        <f t="shared" si="8"/>
        <v>-105517.40999999995</v>
      </c>
      <c r="E31" s="30">
        <f t="shared" si="8"/>
        <v>-105946.86</v>
      </c>
      <c r="F31" s="30">
        <f t="shared" si="8"/>
        <v>-62015.159999999996</v>
      </c>
      <c r="G31" s="30">
        <f t="shared" si="8"/>
        <v>-122479.75</v>
      </c>
      <c r="H31" s="30">
        <f t="shared" si="8"/>
        <v>-37857.750000000044</v>
      </c>
      <c r="I31" s="30">
        <f t="shared" si="8"/>
        <v>-104292.48000000001</v>
      </c>
      <c r="J31" s="30">
        <f t="shared" si="8"/>
        <v>-28180.760000000002</v>
      </c>
      <c r="K31" s="30">
        <f aca="true" t="shared" si="9" ref="K31:K39">SUM(B31:J31)</f>
        <v>-779017.0499999998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-131595.07</v>
      </c>
      <c r="C32" s="30">
        <f t="shared" si="10"/>
        <v>-78235</v>
      </c>
      <c r="D32" s="30">
        <f t="shared" si="10"/>
        <v>-83134.95999999999</v>
      </c>
      <c r="E32" s="30">
        <f t="shared" si="10"/>
        <v>-105946.86</v>
      </c>
      <c r="F32" s="30">
        <f t="shared" si="10"/>
        <v>-54181.6</v>
      </c>
      <c r="G32" s="30">
        <f t="shared" si="10"/>
        <v>-112751.17</v>
      </c>
      <c r="H32" s="30">
        <f t="shared" si="10"/>
        <v>-37762.45</v>
      </c>
      <c r="I32" s="30">
        <f t="shared" si="10"/>
        <v>-98192.21</v>
      </c>
      <c r="J32" s="30">
        <f t="shared" si="10"/>
        <v>-21701.16</v>
      </c>
      <c r="K32" s="30">
        <f t="shared" si="9"/>
        <v>-723500.48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-74901.2</v>
      </c>
      <c r="C33" s="30">
        <f t="shared" si="11"/>
        <v>-73163.2</v>
      </c>
      <c r="D33" s="30">
        <f t="shared" si="11"/>
        <v>-69300</v>
      </c>
      <c r="E33" s="30">
        <f t="shared" si="11"/>
        <v>-47691.6</v>
      </c>
      <c r="F33" s="30">
        <f t="shared" si="11"/>
        <v>-54181.6</v>
      </c>
      <c r="G33" s="30">
        <f t="shared" si="11"/>
        <v>-29678</v>
      </c>
      <c r="H33" s="30">
        <f t="shared" si="11"/>
        <v>-23751.2</v>
      </c>
      <c r="I33" s="30">
        <f t="shared" si="11"/>
        <v>-76326.8</v>
      </c>
      <c r="J33" s="30">
        <f t="shared" si="11"/>
        <v>-14955.6</v>
      </c>
      <c r="K33" s="30">
        <f t="shared" si="9"/>
        <v>-463949.19999999995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-56693.87</v>
      </c>
      <c r="C36" s="30">
        <v>-5071.8</v>
      </c>
      <c r="D36" s="30">
        <v>-13834.96</v>
      </c>
      <c r="E36" s="30">
        <v>-58255.26</v>
      </c>
      <c r="F36" s="26">
        <v>0</v>
      </c>
      <c r="G36" s="30">
        <v>-83073.17</v>
      </c>
      <c r="H36" s="30">
        <v>-14011.25</v>
      </c>
      <c r="I36" s="30">
        <v>-21865.41</v>
      </c>
      <c r="J36" s="30">
        <v>-6745.56</v>
      </c>
      <c r="K36" s="30">
        <f t="shared" si="9"/>
        <v>-259551.28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-2896.81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-7833.56</v>
      </c>
      <c r="G37" s="27">
        <f t="shared" si="12"/>
        <v>-9728.58</v>
      </c>
      <c r="H37" s="27">
        <f t="shared" si="12"/>
        <v>-95.30000000004657</v>
      </c>
      <c r="I37" s="27">
        <f t="shared" si="12"/>
        <v>-6100.27</v>
      </c>
      <c r="J37" s="27">
        <f t="shared" si="12"/>
        <v>-6479.6</v>
      </c>
      <c r="K37" s="30">
        <f t="shared" si="9"/>
        <v>-55516.57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-2896.81</v>
      </c>
      <c r="C39" s="27">
        <v>0</v>
      </c>
      <c r="D39" s="27">
        <v>0</v>
      </c>
      <c r="E39" s="27">
        <v>0</v>
      </c>
      <c r="F39" s="27">
        <v>-7833.56</v>
      </c>
      <c r="G39" s="27">
        <v>-9728.58</v>
      </c>
      <c r="H39" s="27">
        <v>-95.3</v>
      </c>
      <c r="I39" s="27">
        <v>-6100.27</v>
      </c>
      <c r="J39" s="27">
        <v>0</v>
      </c>
      <c r="K39" s="30">
        <f t="shared" si="9"/>
        <v>-26654.52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1611898.8599999999</v>
      </c>
      <c r="C54" s="27">
        <f t="shared" si="15"/>
        <v>1547616.4600000002</v>
      </c>
      <c r="D54" s="27">
        <f t="shared" si="15"/>
        <v>1945372.4300000002</v>
      </c>
      <c r="E54" s="27">
        <f t="shared" si="15"/>
        <v>1166617.8900000001</v>
      </c>
      <c r="F54" s="27">
        <f t="shared" si="15"/>
        <v>1204241.6</v>
      </c>
      <c r="G54" s="27">
        <f t="shared" si="15"/>
        <v>1250231.5000000002</v>
      </c>
      <c r="H54" s="27">
        <f t="shared" si="15"/>
        <v>1183203.57</v>
      </c>
      <c r="I54" s="27">
        <f t="shared" si="15"/>
        <v>1652306.6600000004</v>
      </c>
      <c r="J54" s="27">
        <f t="shared" si="15"/>
        <v>586335.7099999998</v>
      </c>
      <c r="K54" s="20">
        <f>SUM(B54:J54)</f>
        <v>12147824.68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1611898.86</v>
      </c>
      <c r="C60" s="10">
        <f t="shared" si="17"/>
        <v>1547616.461683093</v>
      </c>
      <c r="D60" s="10">
        <f t="shared" si="17"/>
        <v>1945372.41419164</v>
      </c>
      <c r="E60" s="10">
        <f t="shared" si="17"/>
        <v>1166617.8946936252</v>
      </c>
      <c r="F60" s="10">
        <f t="shared" si="17"/>
        <v>1204241.5906893336</v>
      </c>
      <c r="G60" s="10">
        <f t="shared" si="17"/>
        <v>1250231.4994151432</v>
      </c>
      <c r="H60" s="10">
        <f t="shared" si="17"/>
        <v>1183203.571746561</v>
      </c>
      <c r="I60" s="10">
        <f>SUM(I61:I73)</f>
        <v>1652306.65</v>
      </c>
      <c r="J60" s="10">
        <f t="shared" si="17"/>
        <v>586335.7106099724</v>
      </c>
      <c r="K60" s="5">
        <f>SUM(K61:K73)</f>
        <v>12147824.65302937</v>
      </c>
      <c r="L60" s="9"/>
    </row>
    <row r="61" spans="1:12" ht="16.5" customHeight="1">
      <c r="A61" s="7" t="s">
        <v>56</v>
      </c>
      <c r="B61" s="8">
        <v>1408799.6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1408799.6</v>
      </c>
      <c r="L61"/>
    </row>
    <row r="62" spans="1:12" ht="16.5" customHeight="1">
      <c r="A62" s="7" t="s">
        <v>57</v>
      </c>
      <c r="B62" s="8">
        <v>203099.26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203099.26</v>
      </c>
      <c r="L62"/>
    </row>
    <row r="63" spans="1:12" ht="16.5" customHeight="1">
      <c r="A63" s="7" t="s">
        <v>4</v>
      </c>
      <c r="B63" s="6">
        <v>0</v>
      </c>
      <c r="C63" s="8">
        <v>1547616.461683093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1547616.461683093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1945372.41419164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1945372.41419164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1166617.8946936252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1166617.8946936252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1204241.5906893336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1204241.5906893336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1250231.4994151432</v>
      </c>
      <c r="H67" s="6">
        <v>0</v>
      </c>
      <c r="I67" s="6">
        <v>0</v>
      </c>
      <c r="J67" s="6">
        <v>0</v>
      </c>
      <c r="K67" s="5">
        <f t="shared" si="18"/>
        <v>1250231.4994151432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1183203.571746561</v>
      </c>
      <c r="I68" s="6">
        <v>0</v>
      </c>
      <c r="J68" s="6">
        <v>0</v>
      </c>
      <c r="K68" s="5">
        <f t="shared" si="18"/>
        <v>1183203.571746561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606231.31</v>
      </c>
      <c r="J70" s="6">
        <v>0</v>
      </c>
      <c r="K70" s="5">
        <f t="shared" si="18"/>
        <v>606231.31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1046075.34</v>
      </c>
      <c r="J71" s="6">
        <v>0</v>
      </c>
      <c r="K71" s="5">
        <f t="shared" si="18"/>
        <v>1046075.34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586335.7106099724</v>
      </c>
      <c r="K72" s="5">
        <f t="shared" si="18"/>
        <v>586335.7106099724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2023-06-01T18:10:18Z</dcterms:modified>
  <cp:category/>
  <cp:version/>
  <cp:contentType/>
  <cp:contentStatus/>
</cp:coreProperties>
</file>