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<sst xmlns="http://schemas.openxmlformats.org/spreadsheetml/2006/main" count="82" uniqueCount="81">
  <si>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</si>
  <si>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</si>
  <si>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</si>
  <si>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</si>
  <si>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</si>
  <si>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</si>
  <si>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</si>
  <si>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</si>
  <si>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</si>
  <si>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</si>
  <si>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</si>
  <si>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</si>
  <si>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</si>
  <si>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</si>
  <si>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</si>
  <si>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</si>
  <si>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</si>
  <si>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</si>
  <si>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</si>
  <si>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</si>
  <si>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</si>
  <si>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</si>
  <si>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</si>
  <si>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</si>
  <si>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</si>
  <si>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</si>
  <si>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</si>
  <si>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</si>
  <si>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</si>
  <si>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</si>
  <si>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</si>
  <si>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</si>
  <si>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</si>
  <si>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</si>
  <si>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</si>
  <si>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</si>
  <si>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</si>
  <si>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</si>
  <si>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</si>
  <si>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</si>
  <si>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</si>
  <si>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</si>
  <si>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</si>
  <si>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</si>
  <si>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</si>
  <si>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</si>
  <si>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</si>
  <si>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</si>
  <si>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</si>
  <si>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</si>
  <si>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</si>
  <si>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</si>
  <si>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</si>
  <si>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</si>
  <si>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</si>
  <si>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</si>
  <si>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</si>
  <si>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</si>
  <si>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</si>
  <si>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</si>
  <si>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</si>
  <si>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</si>
  <si>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</si>
  <si>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</si>
  <si>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</si>
  <si>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</si>
  <si>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</si>
  <si>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</si>
  <si>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</si>
  <si>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</si>
  <si>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</si>
  <si>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</si>
  <si>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</si>
  <si>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</si>
  <si>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</si>
  <si>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</si>
  <si>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</si>
  <si>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</si>
  <si>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</si>
  <si>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</si>
  <si>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29/05/23 - VENCIMENTO 05/06/23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</si>
</sst>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298129</v>
      </c>
      <c r="C7" s="46">
        <f aca="true" t="shared" si="0" ref="C7:J7">+C8+C11</f>
        <v>211146</v>
      </c>
      <c r="D7" s="46">
        <f t="shared" si="0"/>
        <v>302618</v>
      </c>
      <c r="E7" s="46">
        <f t="shared" si="0"/>
        <v>177301</v>
      </c>
      <c r="F7" s="46">
        <f t="shared" si="0"/>
        <v>222737</v>
      </c>
      <c r="G7" s="46">
        <f t="shared" si="0"/>
        <v>207471</v>
      </c>
      <c r="H7" s="46">
        <f t="shared" si="0"/>
        <v>228781</v>
      </c>
      <c r="I7" s="46">
        <f t="shared" si="0"/>
        <v>333309</v>
      </c>
      <c r="J7" s="46">
        <f t="shared" si="0"/>
        <v>118882</v>
      </c>
      <c r="K7" s="38">
        <f aca="true" t="shared" si="1" ref="K7:K13">SUM(B7:J7)</f>
        <v>2100374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15674</v>
      </c>
      <c r="C8" s="44">
        <f t="shared" si="2"/>
        <v>14062</v>
      </c>
      <c r="D8" s="44">
        <f t="shared" si="2"/>
        <v>15137</v>
      </c>
      <c r="E8" s="44">
        <f t="shared" si="2"/>
        <v>10730</v>
      </c>
      <c r="F8" s="44">
        <f t="shared" si="2"/>
        <v>12128</v>
      </c>
      <c r="G8" s="44">
        <f t="shared" si="2"/>
        <v>6004</v>
      </c>
      <c r="H8" s="44">
        <f t="shared" si="2"/>
        <v>5458</v>
      </c>
      <c r="I8" s="44">
        <f t="shared" si="2"/>
        <v>15923</v>
      </c>
      <c r="J8" s="44">
        <f t="shared" si="2"/>
        <v>3446</v>
      </c>
      <c r="K8" s="38">
        <f t="shared" si="1"/>
        <v>98562</v>
      </c>
      <c r="L8"/>
      <c r="M8"/>
      <c r="N8"/>
    </row>
    <row r="9" spans="1:14" ht="16.5" customHeight="1">
      <c r="A9" s="22" t="s">
        <v>32</v>
      </c>
      <c r="B9" s="44">
        <v>15614</v>
      </c>
      <c r="C9" s="44">
        <v>14060</v>
      </c>
      <c r="D9" s="44">
        <v>15135</v>
      </c>
      <c r="E9" s="44">
        <v>10568</v>
      </c>
      <c r="F9" s="44">
        <v>12120</v>
      </c>
      <c r="G9" s="44">
        <v>6004</v>
      </c>
      <c r="H9" s="44">
        <v>5458</v>
      </c>
      <c r="I9" s="44">
        <v>15880</v>
      </c>
      <c r="J9" s="44">
        <v>3446</v>
      </c>
      <c r="K9" s="38">
        <f t="shared" si="1"/>
        <v>98285</v>
      </c>
      <c r="L9"/>
      <c r="M9"/>
      <c r="N9"/>
    </row>
    <row r="10" spans="1:14" ht="16.5" customHeight="1">
      <c r="A10" s="22" t="s">
        <v>31</v>
      </c>
      <c r="B10" s="44">
        <v>60</v>
      </c>
      <c r="C10" s="44">
        <v>2</v>
      </c>
      <c r="D10" s="44">
        <v>2</v>
      </c>
      <c r="E10" s="44">
        <v>162</v>
      </c>
      <c r="F10" s="44">
        <v>8</v>
      </c>
      <c r="G10" s="44">
        <v>0</v>
      </c>
      <c r="H10" s="44">
        <v>0</v>
      </c>
      <c r="I10" s="44">
        <v>43</v>
      </c>
      <c r="J10" s="44">
        <v>0</v>
      </c>
      <c r="K10" s="38">
        <f t="shared" si="1"/>
        <v>277</v>
      </c>
      <c r="L10"/>
      <c r="M10"/>
      <c r="N10"/>
    </row>
    <row r="11" spans="1:14" ht="16.5" customHeight="1">
      <c r="A11" s="43" t="s">
        <v>67</v>
      </c>
      <c r="B11" s="42">
        <v>282455</v>
      </c>
      <c r="C11" s="42">
        <v>197084</v>
      </c>
      <c r="D11" s="42">
        <v>287481</v>
      </c>
      <c r="E11" s="42">
        <v>166571</v>
      </c>
      <c r="F11" s="42">
        <v>210609</v>
      </c>
      <c r="G11" s="42">
        <v>201467</v>
      </c>
      <c r="H11" s="42">
        <v>223323</v>
      </c>
      <c r="I11" s="42">
        <v>317386</v>
      </c>
      <c r="J11" s="42">
        <v>115436</v>
      </c>
      <c r="K11" s="38">
        <f t="shared" si="1"/>
        <v>2001812</v>
      </c>
      <c r="L11" s="59"/>
      <c r="M11" s="59"/>
      <c r="N11" s="59"/>
    </row>
    <row r="12" spans="1:14" ht="16.5" customHeight="1">
      <c r="A12" s="22" t="s">
        <v>79</v>
      </c>
      <c r="B12" s="42">
        <v>17916</v>
      </c>
      <c r="C12" s="42">
        <v>14948</v>
      </c>
      <c r="D12" s="42">
        <v>20600</v>
      </c>
      <c r="E12" s="42">
        <v>14500</v>
      </c>
      <c r="F12" s="42">
        <v>11909</v>
      </c>
      <c r="G12" s="42">
        <v>10501</v>
      </c>
      <c r="H12" s="42">
        <v>10433</v>
      </c>
      <c r="I12" s="42">
        <v>15860</v>
      </c>
      <c r="J12" s="42">
        <v>4714</v>
      </c>
      <c r="K12" s="38">
        <f t="shared" si="1"/>
        <v>121381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264539</v>
      </c>
      <c r="C13" s="42">
        <f>+C11-C12</f>
        <v>182136</v>
      </c>
      <c r="D13" s="42">
        <f>+D11-D12</f>
        <v>266881</v>
      </c>
      <c r="E13" s="42">
        <f aca="true" t="shared" si="3" ref="E13:J13">+E11-E12</f>
        <v>152071</v>
      </c>
      <c r="F13" s="42">
        <f t="shared" si="3"/>
        <v>198700</v>
      </c>
      <c r="G13" s="42">
        <f t="shared" si="3"/>
        <v>190966</v>
      </c>
      <c r="H13" s="42">
        <f t="shared" si="3"/>
        <v>212890</v>
      </c>
      <c r="I13" s="42">
        <f t="shared" si="3"/>
        <v>301526</v>
      </c>
      <c r="J13" s="42">
        <f t="shared" si="3"/>
        <v>110722</v>
      </c>
      <c r="K13" s="38">
        <f t="shared" si="1"/>
        <v>1880431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1.25157094567485</v>
      </c>
      <c r="C18" s="39">
        <v>1.477042067246045</v>
      </c>
      <c r="D18" s="39">
        <v>1.197742769259384</v>
      </c>
      <c r="E18" s="39">
        <v>1.463619404205706</v>
      </c>
      <c r="F18" s="39">
        <v>1.097842003383277</v>
      </c>
      <c r="G18" s="39">
        <v>1.245765969644534</v>
      </c>
      <c r="H18" s="39">
        <v>1.29069250323193</v>
      </c>
      <c r="I18" s="39">
        <v>1.22310212181453</v>
      </c>
      <c r="J18" s="39">
        <v>1.095455944171433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1717722.6299999997</v>
      </c>
      <c r="C20" s="36">
        <f aca="true" t="shared" si="4" ref="C20:J20">SUM(C21:C28)</f>
        <v>1575944.5300000003</v>
      </c>
      <c r="D20" s="36">
        <f t="shared" si="4"/>
        <v>2027862.04</v>
      </c>
      <c r="E20" s="36">
        <f t="shared" si="4"/>
        <v>1267634.87</v>
      </c>
      <c r="F20" s="36">
        <f t="shared" si="4"/>
        <v>1258277.64</v>
      </c>
      <c r="G20" s="36">
        <f t="shared" si="4"/>
        <v>1342446.2000000004</v>
      </c>
      <c r="H20" s="36">
        <f t="shared" si="4"/>
        <v>1226636.2</v>
      </c>
      <c r="I20" s="36">
        <f t="shared" si="4"/>
        <v>1722486.3200000003</v>
      </c>
      <c r="J20" s="36">
        <f t="shared" si="4"/>
        <v>617391.5800000001</v>
      </c>
      <c r="K20" s="36">
        <f aca="true" t="shared" si="5" ref="K20:K28">SUM(B20:J20)</f>
        <v>12756402.01</v>
      </c>
      <c r="L20"/>
      <c r="M20"/>
      <c r="N20"/>
    </row>
    <row r="21" spans="1:14" ht="16.5" customHeight="1">
      <c r="A21" s="35" t="s">
        <v>28</v>
      </c>
      <c r="B21" s="58">
        <f>ROUND((B15+B16)*B7,2)</f>
        <v>1320979.79</v>
      </c>
      <c r="C21" s="58">
        <f>ROUND((C15+C16)*C7,2)</f>
        <v>1027795.38</v>
      </c>
      <c r="D21" s="58">
        <f aca="true" t="shared" si="6" ref="D21:J21">ROUND((D15+D16)*D7,2)</f>
        <v>1632987.25</v>
      </c>
      <c r="E21" s="58">
        <f t="shared" si="6"/>
        <v>831825.37</v>
      </c>
      <c r="F21" s="58">
        <f t="shared" si="6"/>
        <v>1105866.93</v>
      </c>
      <c r="G21" s="58">
        <f t="shared" si="6"/>
        <v>1040508.56</v>
      </c>
      <c r="H21" s="58">
        <f t="shared" si="6"/>
        <v>913568.29</v>
      </c>
      <c r="I21" s="58">
        <f t="shared" si="6"/>
        <v>1344468.51</v>
      </c>
      <c r="J21" s="58">
        <f t="shared" si="6"/>
        <v>542601.22</v>
      </c>
      <c r="K21" s="30">
        <f t="shared" si="5"/>
        <v>9760601.3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332320.13</v>
      </c>
      <c r="C22" s="30">
        <f t="shared" si="7"/>
        <v>490301.63</v>
      </c>
      <c r="D22" s="30">
        <f t="shared" si="7"/>
        <v>322911.42</v>
      </c>
      <c r="E22" s="30">
        <f t="shared" si="7"/>
        <v>385650.38</v>
      </c>
      <c r="F22" s="30">
        <f t="shared" si="7"/>
        <v>108200.24</v>
      </c>
      <c r="G22" s="30">
        <f t="shared" si="7"/>
        <v>255721.6</v>
      </c>
      <c r="H22" s="30">
        <f t="shared" si="7"/>
        <v>265567.45</v>
      </c>
      <c r="I22" s="30">
        <f t="shared" si="7"/>
        <v>299953.78</v>
      </c>
      <c r="J22" s="30">
        <f t="shared" si="7"/>
        <v>51794.51</v>
      </c>
      <c r="K22" s="30">
        <f t="shared" si="5"/>
        <v>2512421.1399999997</v>
      </c>
      <c r="L22"/>
      <c r="M22"/>
      <c r="N22"/>
    </row>
    <row r="23" spans="1:14" ht="16.5" customHeight="1">
      <c r="A23" s="18" t="s">
        <v>26</v>
      </c>
      <c r="B23" s="30">
        <v>60178.14</v>
      </c>
      <c r="C23" s="30">
        <v>52090.52</v>
      </c>
      <c r="D23" s="30">
        <v>63915.04</v>
      </c>
      <c r="E23" s="30">
        <v>44977.19</v>
      </c>
      <c r="F23" s="30">
        <v>40714.61</v>
      </c>
      <c r="G23" s="30">
        <v>42571.86</v>
      </c>
      <c r="H23" s="30">
        <v>42211.21</v>
      </c>
      <c r="I23" s="30">
        <v>72038.26</v>
      </c>
      <c r="J23" s="30">
        <v>20365.39</v>
      </c>
      <c r="K23" s="30">
        <f t="shared" si="5"/>
        <v>439062.22000000003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1315.63</v>
      </c>
      <c r="C26" s="30">
        <v>1208.82</v>
      </c>
      <c r="D26" s="30">
        <v>1555.31</v>
      </c>
      <c r="E26" s="30">
        <v>971.74</v>
      </c>
      <c r="F26" s="30">
        <v>963.93</v>
      </c>
      <c r="G26" s="30">
        <v>1029.06</v>
      </c>
      <c r="H26" s="30">
        <v>940.48</v>
      </c>
      <c r="I26" s="30">
        <v>1320.84</v>
      </c>
      <c r="J26" s="30">
        <v>474.15</v>
      </c>
      <c r="K26" s="30">
        <f t="shared" si="5"/>
        <v>9779.96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799.12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6330.3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-122861.95000000001</v>
      </c>
      <c r="C31" s="30">
        <f t="shared" si="8"/>
        <v>-69024.15</v>
      </c>
      <c r="D31" s="30">
        <f t="shared" si="8"/>
        <v>-108445.89999999995</v>
      </c>
      <c r="E31" s="30">
        <f t="shared" si="8"/>
        <v>-110948.51</v>
      </c>
      <c r="F31" s="30">
        <f t="shared" si="8"/>
        <v>-53328</v>
      </c>
      <c r="G31" s="30">
        <f t="shared" si="8"/>
        <v>-110481.19</v>
      </c>
      <c r="H31" s="30">
        <f t="shared" si="8"/>
        <v>-40398.51</v>
      </c>
      <c r="I31" s="30">
        <f t="shared" si="8"/>
        <v>-95439.15</v>
      </c>
      <c r="J31" s="30">
        <f t="shared" si="8"/>
        <v>-29529.559999999998</v>
      </c>
      <c r="K31" s="30">
        <f aca="true" t="shared" si="9" ref="K31:K39">SUM(B31:J31)</f>
        <v>-740456.9199999999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-122861.95000000001</v>
      </c>
      <c r="C32" s="30">
        <f t="shared" si="10"/>
        <v>-69024.15</v>
      </c>
      <c r="D32" s="30">
        <f t="shared" si="10"/>
        <v>-86063.45</v>
      </c>
      <c r="E32" s="30">
        <f t="shared" si="10"/>
        <v>-110948.51</v>
      </c>
      <c r="F32" s="30">
        <f t="shared" si="10"/>
        <v>-53328</v>
      </c>
      <c r="G32" s="30">
        <f t="shared" si="10"/>
        <v>-110481.19</v>
      </c>
      <c r="H32" s="30">
        <f t="shared" si="10"/>
        <v>-40398.51</v>
      </c>
      <c r="I32" s="30">
        <f t="shared" si="10"/>
        <v>-95439.15</v>
      </c>
      <c r="J32" s="30">
        <f t="shared" si="10"/>
        <v>-23049.96</v>
      </c>
      <c r="K32" s="30">
        <f t="shared" si="9"/>
        <v>-711594.87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-68701.6</v>
      </c>
      <c r="C33" s="30">
        <f t="shared" si="11"/>
        <v>-61864</v>
      </c>
      <c r="D33" s="30">
        <f t="shared" si="11"/>
        <v>-66594</v>
      </c>
      <c r="E33" s="30">
        <f t="shared" si="11"/>
        <v>-46499.2</v>
      </c>
      <c r="F33" s="30">
        <f t="shared" si="11"/>
        <v>-53328</v>
      </c>
      <c r="G33" s="30">
        <f t="shared" si="11"/>
        <v>-26417.6</v>
      </c>
      <c r="H33" s="30">
        <f t="shared" si="11"/>
        <v>-24015.2</v>
      </c>
      <c r="I33" s="30">
        <f t="shared" si="11"/>
        <v>-69872</v>
      </c>
      <c r="J33" s="30">
        <f t="shared" si="11"/>
        <v>-15162.4</v>
      </c>
      <c r="K33" s="30">
        <f t="shared" si="9"/>
        <v>-432454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-54160.35</v>
      </c>
      <c r="C36" s="30">
        <v>-7160.15</v>
      </c>
      <c r="D36" s="30">
        <v>-19469.45</v>
      </c>
      <c r="E36" s="30">
        <v>-64449.31</v>
      </c>
      <c r="F36" s="26">
        <v>0</v>
      </c>
      <c r="G36" s="30">
        <v>-84063.59</v>
      </c>
      <c r="H36" s="30">
        <v>-16383.31</v>
      </c>
      <c r="I36" s="30">
        <v>-25567.15</v>
      </c>
      <c r="J36" s="30">
        <v>-7887.56</v>
      </c>
      <c r="K36" s="30">
        <f t="shared" si="9"/>
        <v>-279140.87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1594860.6799999997</v>
      </c>
      <c r="C54" s="27">
        <f t="shared" si="15"/>
        <v>1506920.3800000004</v>
      </c>
      <c r="D54" s="27">
        <f t="shared" si="15"/>
        <v>1919416.1400000001</v>
      </c>
      <c r="E54" s="27">
        <f t="shared" si="15"/>
        <v>1156686.36</v>
      </c>
      <c r="F54" s="27">
        <f t="shared" si="15"/>
        <v>1204949.64</v>
      </c>
      <c r="G54" s="27">
        <f t="shared" si="15"/>
        <v>1231965.0100000005</v>
      </c>
      <c r="H54" s="27">
        <f t="shared" si="15"/>
        <v>1186237.69</v>
      </c>
      <c r="I54" s="27">
        <f t="shared" si="15"/>
        <v>1627047.1700000004</v>
      </c>
      <c r="J54" s="27">
        <f t="shared" si="15"/>
        <v>587862.02</v>
      </c>
      <c r="K54" s="20">
        <f>SUM(B54:J54)</f>
        <v>12015945.09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1594860.66</v>
      </c>
      <c r="C60" s="10">
        <f t="shared" si="17"/>
        <v>1506920.3847336622</v>
      </c>
      <c r="D60" s="10">
        <f t="shared" si="17"/>
        <v>1919416.14121541</v>
      </c>
      <c r="E60" s="10">
        <f t="shared" si="17"/>
        <v>1156686.377050468</v>
      </c>
      <c r="F60" s="10">
        <f t="shared" si="17"/>
        <v>1204949.6358735359</v>
      </c>
      <c r="G60" s="10">
        <f t="shared" si="17"/>
        <v>1231965.0056276743</v>
      </c>
      <c r="H60" s="10">
        <f t="shared" si="17"/>
        <v>1186237.6907999218</v>
      </c>
      <c r="I60" s="10">
        <f>SUM(I61:I73)</f>
        <v>1627047.18</v>
      </c>
      <c r="J60" s="10">
        <f t="shared" si="17"/>
        <v>587862.0278975302</v>
      </c>
      <c r="K60" s="5">
        <f>SUM(K61:K73)</f>
        <v>12015945.1031982</v>
      </c>
      <c r="L60" s="9"/>
    </row>
    <row r="61" spans="1:12" ht="16.5" customHeight="1">
      <c r="A61" s="7" t="s">
        <v>56</v>
      </c>
      <c r="B61" s="8">
        <v>1393908.22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1393908.22</v>
      </c>
      <c r="L61"/>
    </row>
    <row r="62" spans="1:12" ht="16.5" customHeight="1">
      <c r="A62" s="7" t="s">
        <v>57</v>
      </c>
      <c r="B62" s="8">
        <v>200952.44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200952.44</v>
      </c>
      <c r="L62"/>
    </row>
    <row r="63" spans="1:12" ht="16.5" customHeight="1">
      <c r="A63" s="7" t="s">
        <v>4</v>
      </c>
      <c r="B63" s="6">
        <v>0</v>
      </c>
      <c r="C63" s="8">
        <v>1506920.3847336622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1506920.3847336622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1919416.14121541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1919416.14121541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1156686.377050468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1156686.377050468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1204949.6358735359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1204949.6358735359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1231965.0056276743</v>
      </c>
      <c r="H67" s="6">
        <v>0</v>
      </c>
      <c r="I67" s="6">
        <v>0</v>
      </c>
      <c r="J67" s="6">
        <v>0</v>
      </c>
      <c r="K67" s="5">
        <f t="shared" si="18"/>
        <v>1231965.0056276743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1186237.6907999218</v>
      </c>
      <c r="I68" s="6">
        <v>0</v>
      </c>
      <c r="J68" s="6">
        <v>0</v>
      </c>
      <c r="K68" s="5">
        <f t="shared" si="18"/>
        <v>1186237.6907999218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598753.36</v>
      </c>
      <c r="J70" s="6">
        <v>0</v>
      </c>
      <c r="K70" s="5">
        <f t="shared" si="18"/>
        <v>598753.36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1028293.82</v>
      </c>
      <c r="J71" s="6">
        <v>0</v>
      </c>
      <c r="K71" s="5">
        <f t="shared" si="18"/>
        <v>1028293.82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587862.0278975302</v>
      </c>
      <c r="K72" s="5">
        <f t="shared" si="18"/>
        <v>587862.0278975302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2023-06-02T19:04:00Z</dcterms:modified>
  <cp:category/>
  <cp:version/>
  <cp:contentType/>
  <cp:contentStatus/>
</cp:coreProperties>
</file>