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" yWindow="706" windowWidth="19482" windowHeight="9205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<sst xmlns="http://schemas.openxmlformats.org/spreadsheetml/2006/main" count="87" uniqueCount="86">
  <si>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</si>
  <si>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</si>
  <si>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</si>
  <si>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</si>
  <si>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</si>
  <si>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</si>
  <si>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</si>
  <si>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</si>
  <si>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</si>
  <si>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</si>
  <si>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</si>
  <si>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</si>
  <si>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</si>
  <si>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</si>
  <si>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</si>
  <si>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</si>
  <si>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</si>
  <si>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</si>
  <si>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</si>
  <si>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</si>
  <si>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</si>
  <si>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</si>
  <si>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</si>
  <si>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</si>
  <si>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</si>
  <si>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</si>
  <si>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</si>
  <si>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</si>
  <si>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</si>
  <si>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</si>
  <si>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</si>
  <si>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</si>
  <si>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</si>
  <si>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</si>
  <si>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</si>
  <si>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</si>
  <si>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</si>
  <si>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</si>
  <si>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</si>
  <si>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</si>
  <si>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</si>
  <si>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</si>
  <si>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</si>
  <si>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</si>
  <si>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</si>
  <si>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</si>
  <si>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</si>
  <si>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</si>
  <si>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</si>
  <si>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</si>
  <si>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</si>
  <si>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</si>
  <si>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</si>
  <si>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</si>
  <si>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</si>
  <si>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</si>
  <si>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</si>
  <si>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</si>
  <si>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</si>
  <si>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</si>
  <si>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</si>
  <si>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</si>
  <si>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</si>
  <si>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</si>
  <si>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</si>
  <si>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</si>
  <si>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</si>
  <si>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</si>
  <si>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</si>
  <si>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</si>
  <si>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</si>
  <si>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</si>
  <si>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</si>
  <si>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</si>
  <si>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</si>
  <si>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</si>
  <si>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</si>
  <si>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</si>
  <si>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</si>
  <si>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</si>
  <si>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</si>
  <si>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</si>
  <si>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</si>
  <si>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</si>
  <si>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27/04/24 - VENCIMENTO 06/05/24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</si>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</sst>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46009</v>
      </c>
      <c r="C7" s="10">
        <f aca="true" t="shared" si="0" ref="C7:K7">C8+C11</f>
        <v>59443</v>
      </c>
      <c r="D7" s="10">
        <f t="shared" si="0"/>
        <v>190144</v>
      </c>
      <c r="E7" s="10">
        <f t="shared" si="0"/>
        <v>146018</v>
      </c>
      <c r="F7" s="10">
        <f t="shared" si="0"/>
        <v>161496</v>
      </c>
      <c r="G7" s="10">
        <f t="shared" si="0"/>
        <v>76570</v>
      </c>
      <c r="H7" s="10">
        <f t="shared" si="0"/>
        <v>52844</v>
      </c>
      <c r="I7" s="10">
        <f t="shared" si="0"/>
        <v>72011</v>
      </c>
      <c r="J7" s="10">
        <f t="shared" si="0"/>
        <v>47818</v>
      </c>
      <c r="K7" s="10">
        <f t="shared" si="0"/>
        <v>123765</v>
      </c>
      <c r="L7" s="10">
        <f aca="true" t="shared" si="1" ref="L7:L13">SUM(B7:K7)</f>
        <v>976118</v>
      </c>
      <c r="M7" s="11"/>
    </row>
    <row r="8" spans="1:13" ht="17.25" customHeight="1">
      <c r="A8" s="12" t="s">
        <v>81</v>
      </c>
      <c r="B8" s="13">
        <f>B9+B10</f>
        <v>3387</v>
      </c>
      <c r="C8" s="13">
        <f aca="true" t="shared" si="2" ref="C8:K8">C9+C10</f>
        <v>3438</v>
      </c>
      <c r="D8" s="13">
        <f t="shared" si="2"/>
        <v>11865</v>
      </c>
      <c r="E8" s="13">
        <f t="shared" si="2"/>
        <v>8036</v>
      </c>
      <c r="F8" s="13">
        <f t="shared" si="2"/>
        <v>7884</v>
      </c>
      <c r="G8" s="13">
        <f t="shared" si="2"/>
        <v>5123</v>
      </c>
      <c r="H8" s="13">
        <f t="shared" si="2"/>
        <v>2633</v>
      </c>
      <c r="I8" s="13">
        <f t="shared" si="2"/>
        <v>2989</v>
      </c>
      <c r="J8" s="13">
        <f t="shared" si="2"/>
        <v>2659</v>
      </c>
      <c r="K8" s="13">
        <f t="shared" si="2"/>
        <v>6300</v>
      </c>
      <c r="L8" s="13">
        <f t="shared" si="1"/>
        <v>54314</v>
      </c>
      <c r="M8"/>
    </row>
    <row r="9" spans="1:13" ht="17.25" customHeight="1">
      <c r="A9" s="14" t="s">
        <v>18</v>
      </c>
      <c r="B9" s="15">
        <v>3386</v>
      </c>
      <c r="C9" s="15">
        <v>3438</v>
      </c>
      <c r="D9" s="15">
        <v>11865</v>
      </c>
      <c r="E9" s="15">
        <v>8036</v>
      </c>
      <c r="F9" s="15">
        <v>7884</v>
      </c>
      <c r="G9" s="15">
        <v>5123</v>
      </c>
      <c r="H9" s="15">
        <v>2603</v>
      </c>
      <c r="I9" s="15">
        <v>2989</v>
      </c>
      <c r="J9" s="15">
        <v>2659</v>
      </c>
      <c r="K9" s="15">
        <v>6300</v>
      </c>
      <c r="L9" s="13">
        <f t="shared" si="1"/>
        <v>54283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30</v>
      </c>
      <c r="I10" s="15">
        <v>0</v>
      </c>
      <c r="J10" s="15">
        <v>0</v>
      </c>
      <c r="K10" s="15">
        <v>0</v>
      </c>
      <c r="L10" s="13">
        <f t="shared" si="1"/>
        <v>31</v>
      </c>
      <c r="M10"/>
    </row>
    <row r="11" spans="1:13" ht="17.25" customHeight="1">
      <c r="A11" s="12" t="s">
        <v>70</v>
      </c>
      <c r="B11" s="15">
        <v>42622</v>
      </c>
      <c r="C11" s="15">
        <v>56005</v>
      </c>
      <c r="D11" s="15">
        <v>178279</v>
      </c>
      <c r="E11" s="15">
        <v>137982</v>
      </c>
      <c r="F11" s="15">
        <v>153612</v>
      </c>
      <c r="G11" s="15">
        <v>71447</v>
      </c>
      <c r="H11" s="15">
        <v>50211</v>
      </c>
      <c r="I11" s="15">
        <v>69022</v>
      </c>
      <c r="J11" s="15">
        <v>45159</v>
      </c>
      <c r="K11" s="15">
        <v>117465</v>
      </c>
      <c r="L11" s="13">
        <f t="shared" si="1"/>
        <v>921804</v>
      </c>
      <c r="M11" s="60"/>
    </row>
    <row r="12" spans="1:13" ht="17.25" customHeight="1">
      <c r="A12" s="14" t="s">
        <v>83</v>
      </c>
      <c r="B12" s="15">
        <v>5355</v>
      </c>
      <c r="C12" s="15">
        <v>4825</v>
      </c>
      <c r="D12" s="15">
        <v>16014</v>
      </c>
      <c r="E12" s="15">
        <v>14675</v>
      </c>
      <c r="F12" s="15">
        <v>14452</v>
      </c>
      <c r="G12" s="15">
        <v>7612</v>
      </c>
      <c r="H12" s="15">
        <v>5073</v>
      </c>
      <c r="I12" s="15">
        <v>3810</v>
      </c>
      <c r="J12" s="15">
        <v>3497</v>
      </c>
      <c r="K12" s="15">
        <v>7948</v>
      </c>
      <c r="L12" s="13">
        <f t="shared" si="1"/>
        <v>83261</v>
      </c>
      <c r="M12" s="60"/>
    </row>
    <row r="13" spans="1:13" ht="17.25" customHeight="1">
      <c r="A13" s="14" t="s">
        <v>71</v>
      </c>
      <c r="B13" s="15">
        <f>+B11-B12</f>
        <v>37267</v>
      </c>
      <c r="C13" s="15">
        <f aca="true" t="shared" si="3" ref="C13:K13">+C11-C12</f>
        <v>51180</v>
      </c>
      <c r="D13" s="15">
        <f t="shared" si="3"/>
        <v>162265</v>
      </c>
      <c r="E13" s="15">
        <f t="shared" si="3"/>
        <v>123307</v>
      </c>
      <c r="F13" s="15">
        <f t="shared" si="3"/>
        <v>139160</v>
      </c>
      <c r="G13" s="15">
        <f t="shared" si="3"/>
        <v>63835</v>
      </c>
      <c r="H13" s="15">
        <f t="shared" si="3"/>
        <v>45138</v>
      </c>
      <c r="I13" s="15">
        <f t="shared" si="3"/>
        <v>65212</v>
      </c>
      <c r="J13" s="15">
        <f t="shared" si="3"/>
        <v>41662</v>
      </c>
      <c r="K13" s="15">
        <f t="shared" si="3"/>
        <v>109517</v>
      </c>
      <c r="L13" s="13">
        <f t="shared" si="1"/>
        <v>838543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1.070953972848165</v>
      </c>
      <c r="C18" s="22">
        <v>1.173447773402631</v>
      </c>
      <c r="D18" s="22">
        <v>1.05330043034043</v>
      </c>
      <c r="E18" s="22">
        <v>1.14440210410119</v>
      </c>
      <c r="F18" s="22">
        <v>1.202024796629051</v>
      </c>
      <c r="G18" s="22">
        <v>1.12013651418192</v>
      </c>
      <c r="H18" s="22">
        <v>1.001210774193134</v>
      </c>
      <c r="I18" s="22">
        <v>1.120925208818982</v>
      </c>
      <c r="J18" s="22">
        <v>1.260147098317055</v>
      </c>
      <c r="K18" s="22">
        <v>1.105017202378528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464651.31000000006</v>
      </c>
      <c r="C20" s="25">
        <f aca="true" t="shared" si="4" ref="C20:K20">SUM(C21:C30)</f>
        <v>299347.80999999994</v>
      </c>
      <c r="D20" s="25">
        <f t="shared" si="4"/>
        <v>1036055.29</v>
      </c>
      <c r="E20" s="25">
        <f t="shared" si="4"/>
        <v>868450.3699999999</v>
      </c>
      <c r="F20" s="25">
        <f t="shared" si="4"/>
        <v>913171.0800000001</v>
      </c>
      <c r="G20" s="25">
        <f t="shared" si="4"/>
        <v>435334.83999999997</v>
      </c>
      <c r="H20" s="25">
        <f t="shared" si="4"/>
        <v>314882.85</v>
      </c>
      <c r="I20" s="25">
        <f t="shared" si="4"/>
        <v>368616.49999999994</v>
      </c>
      <c r="J20" s="25">
        <f t="shared" si="4"/>
        <v>301303.23</v>
      </c>
      <c r="K20" s="25">
        <f t="shared" si="4"/>
        <v>555566.0799999998</v>
      </c>
      <c r="L20" s="25">
        <f>SUM(B20:K20)</f>
        <v>5557379.359999999</v>
      </c>
      <c r="M20"/>
    </row>
    <row r="21" spans="1:13" ht="17.25" customHeight="1">
      <c r="A21" s="26" t="s">
        <v>22</v>
      </c>
      <c r="B21" s="56">
        <f>ROUND((B15+B16)*B7,2)</f>
        <v>337103.34</v>
      </c>
      <c r="C21" s="56">
        <f aca="true" t="shared" si="5" ref="C21:K21">ROUND((C15+C16)*C7,2)</f>
        <v>245220.21</v>
      </c>
      <c r="D21" s="56">
        <f t="shared" si="5"/>
        <v>933588.03</v>
      </c>
      <c r="E21" s="56">
        <f t="shared" si="5"/>
        <v>726205.92</v>
      </c>
      <c r="F21" s="56">
        <f t="shared" si="5"/>
        <v>709678.02</v>
      </c>
      <c r="G21" s="56">
        <f t="shared" si="5"/>
        <v>369978.58</v>
      </c>
      <c r="H21" s="56">
        <f t="shared" si="5"/>
        <v>281262.19</v>
      </c>
      <c r="I21" s="56">
        <f t="shared" si="5"/>
        <v>317777.34</v>
      </c>
      <c r="J21" s="56">
        <f t="shared" si="5"/>
        <v>227259.83</v>
      </c>
      <c r="K21" s="56">
        <f t="shared" si="5"/>
        <v>480331.97</v>
      </c>
      <c r="L21" s="33">
        <f aca="true" t="shared" si="6" ref="L21:L29">SUM(B21:K21)</f>
        <v>4628405.43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23918.82</v>
      </c>
      <c r="C22" s="33">
        <f t="shared" si="7"/>
        <v>42532.9</v>
      </c>
      <c r="D22" s="33">
        <f t="shared" si="7"/>
        <v>49760.64</v>
      </c>
      <c r="E22" s="33">
        <f t="shared" si="7"/>
        <v>104865.66</v>
      </c>
      <c r="F22" s="33">
        <f t="shared" si="7"/>
        <v>143372.56</v>
      </c>
      <c r="G22" s="33">
        <f t="shared" si="7"/>
        <v>44447.94</v>
      </c>
      <c r="H22" s="33">
        <f t="shared" si="7"/>
        <v>340.55</v>
      </c>
      <c r="I22" s="33">
        <f t="shared" si="7"/>
        <v>38427.29</v>
      </c>
      <c r="J22" s="33">
        <f t="shared" si="7"/>
        <v>59120.99</v>
      </c>
      <c r="K22" s="33">
        <f t="shared" si="7"/>
        <v>50443.12</v>
      </c>
      <c r="L22" s="33">
        <f t="shared" si="6"/>
        <v>557230.47</v>
      </c>
      <c r="M22"/>
    </row>
    <row r="23" spans="1:13" ht="17.25" customHeight="1">
      <c r="A23" s="27" t="s">
        <v>24</v>
      </c>
      <c r="B23" s="33">
        <v>0</v>
      </c>
      <c r="C23" s="33">
        <v>8992.67</v>
      </c>
      <c r="D23" s="33">
        <v>46420.81</v>
      </c>
      <c r="E23" s="33">
        <v>31608.07</v>
      </c>
      <c r="F23" s="33">
        <v>35993.24</v>
      </c>
      <c r="G23" s="33">
        <v>19760.23</v>
      </c>
      <c r="H23" s="33">
        <v>13217.45</v>
      </c>
      <c r="I23" s="33">
        <v>9652.31</v>
      </c>
      <c r="J23" s="33">
        <v>10341.57</v>
      </c>
      <c r="K23" s="33">
        <v>19675.68</v>
      </c>
      <c r="L23" s="33">
        <f t="shared" si="6"/>
        <v>195662.03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630.28</v>
      </c>
      <c r="C26" s="33">
        <v>405.18</v>
      </c>
      <c r="D26" s="33">
        <v>1406.87</v>
      </c>
      <c r="E26" s="33">
        <v>1178.96</v>
      </c>
      <c r="F26" s="33">
        <v>1238.05</v>
      </c>
      <c r="G26" s="33">
        <v>590.89</v>
      </c>
      <c r="H26" s="33">
        <v>427.69</v>
      </c>
      <c r="I26" s="33">
        <v>500.85</v>
      </c>
      <c r="J26" s="33">
        <v>407.99</v>
      </c>
      <c r="K26" s="33">
        <v>754.08</v>
      </c>
      <c r="L26" s="33">
        <f t="shared" si="6"/>
        <v>7540.84</v>
      </c>
      <c r="M26" s="60"/>
    </row>
    <row r="27" spans="1:13" ht="17.25" customHeight="1">
      <c r="A27" s="27" t="s">
        <v>74</v>
      </c>
      <c r="B27" s="33">
        <v>332.99</v>
      </c>
      <c r="C27" s="33">
        <v>255.45</v>
      </c>
      <c r="D27" s="33">
        <v>832.55</v>
      </c>
      <c r="E27" s="33">
        <v>636.7</v>
      </c>
      <c r="F27" s="33">
        <v>694.48</v>
      </c>
      <c r="G27" s="33">
        <v>388.35</v>
      </c>
      <c r="H27" s="33">
        <v>284.55</v>
      </c>
      <c r="I27" s="33">
        <v>293</v>
      </c>
      <c r="J27" s="33">
        <v>353.13</v>
      </c>
      <c r="K27" s="33">
        <v>483.69</v>
      </c>
      <c r="L27" s="33">
        <f t="shared" si="6"/>
        <v>4554.89</v>
      </c>
      <c r="M27" s="60"/>
    </row>
    <row r="28" spans="1:13" ht="17.25" customHeight="1">
      <c r="A28" s="27" t="s">
        <v>75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132.71</v>
      </c>
      <c r="I28" s="33">
        <v>136.66</v>
      </c>
      <c r="J28" s="33">
        <v>161.62</v>
      </c>
      <c r="K28" s="33">
        <v>219.44</v>
      </c>
      <c r="L28" s="33">
        <f t="shared" si="6"/>
        <v>2089.92</v>
      </c>
      <c r="M28" s="60"/>
    </row>
    <row r="29" spans="1:13" ht="17.25" customHeight="1">
      <c r="A29" s="27" t="s">
        <v>85</v>
      </c>
      <c r="B29" s="33">
        <v>100685.06</v>
      </c>
      <c r="C29" s="33"/>
      <c r="D29" s="33"/>
      <c r="E29" s="33"/>
      <c r="F29" s="33">
        <v>18215.36</v>
      </c>
      <c r="G29" s="33"/>
      <c r="H29" s="33">
        <v>17388.66</v>
      </c>
      <c r="I29" s="33">
        <v>0</v>
      </c>
      <c r="J29" s="33">
        <v>0</v>
      </c>
      <c r="K29" s="33">
        <v>0</v>
      </c>
      <c r="L29" s="33">
        <f t="shared" si="6"/>
        <v>136289.08</v>
      </c>
      <c r="M29" s="60"/>
    </row>
    <row r="30" spans="1:12" ht="12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2" customHeight="1">
      <c r="A31" s="2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-122611.98999999999</v>
      </c>
      <c r="C32" s="33">
        <f t="shared" si="8"/>
        <v>-15127.2</v>
      </c>
      <c r="D32" s="33">
        <f t="shared" si="8"/>
        <v>-52206</v>
      </c>
      <c r="E32" s="33">
        <f t="shared" si="8"/>
        <v>-797318.79</v>
      </c>
      <c r="F32" s="33">
        <f t="shared" si="8"/>
        <v>-876689.6</v>
      </c>
      <c r="G32" s="33">
        <f t="shared" si="8"/>
        <v>-22541.2</v>
      </c>
      <c r="H32" s="33">
        <f t="shared" si="8"/>
        <v>-18270.36</v>
      </c>
      <c r="I32" s="33">
        <f t="shared" si="8"/>
        <v>-328151.6</v>
      </c>
      <c r="J32" s="33">
        <f t="shared" si="8"/>
        <v>-11699.6</v>
      </c>
      <c r="K32" s="33">
        <f t="shared" si="8"/>
        <v>-27720</v>
      </c>
      <c r="L32" s="33">
        <f aca="true" t="shared" si="9" ref="L32:L39">SUM(B32:K32)</f>
        <v>-2272336.3400000003</v>
      </c>
      <c r="M32"/>
    </row>
    <row r="33" spans="1:13" ht="18.75" customHeight="1">
      <c r="A33" s="27" t="s">
        <v>28</v>
      </c>
      <c r="B33" s="33">
        <f>B34+B35+B36+B37</f>
        <v>-14898.4</v>
      </c>
      <c r="C33" s="33">
        <f aca="true" t="shared" si="10" ref="C33:K33">C34+C35+C36+C37</f>
        <v>-15127.2</v>
      </c>
      <c r="D33" s="33">
        <f t="shared" si="10"/>
        <v>-52206</v>
      </c>
      <c r="E33" s="33">
        <f t="shared" si="10"/>
        <v>-35358.4</v>
      </c>
      <c r="F33" s="33">
        <f t="shared" si="10"/>
        <v>-34689.6</v>
      </c>
      <c r="G33" s="33">
        <f t="shared" si="10"/>
        <v>-22541.2</v>
      </c>
      <c r="H33" s="33">
        <f t="shared" si="10"/>
        <v>-11453.2</v>
      </c>
      <c r="I33" s="33">
        <f t="shared" si="10"/>
        <v>-13151.6</v>
      </c>
      <c r="J33" s="33">
        <f t="shared" si="10"/>
        <v>-11699.6</v>
      </c>
      <c r="K33" s="33">
        <f t="shared" si="10"/>
        <v>-27720</v>
      </c>
      <c r="L33" s="33">
        <f t="shared" si="9"/>
        <v>-238845.20000000004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-14898.4</v>
      </c>
      <c r="C34" s="33">
        <f t="shared" si="11"/>
        <v>-15127.2</v>
      </c>
      <c r="D34" s="33">
        <f t="shared" si="11"/>
        <v>-52206</v>
      </c>
      <c r="E34" s="33">
        <f t="shared" si="11"/>
        <v>-35358.4</v>
      </c>
      <c r="F34" s="33">
        <f t="shared" si="11"/>
        <v>-34689.6</v>
      </c>
      <c r="G34" s="33">
        <f t="shared" si="11"/>
        <v>-22541.2</v>
      </c>
      <c r="H34" s="33">
        <f t="shared" si="11"/>
        <v>-11453.2</v>
      </c>
      <c r="I34" s="33">
        <f t="shared" si="11"/>
        <v>-13151.6</v>
      </c>
      <c r="J34" s="33">
        <f t="shared" si="11"/>
        <v>-11699.6</v>
      </c>
      <c r="K34" s="33">
        <f t="shared" si="11"/>
        <v>-27720</v>
      </c>
      <c r="L34" s="33">
        <f t="shared" si="9"/>
        <v>-238845.20000000004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-761960.39</v>
      </c>
      <c r="F38" s="38">
        <f t="shared" si="12"/>
        <v>-842000</v>
      </c>
      <c r="G38" s="38">
        <f t="shared" si="12"/>
        <v>0</v>
      </c>
      <c r="H38" s="38">
        <f t="shared" si="12"/>
        <v>-6817.16</v>
      </c>
      <c r="I38" s="38">
        <f t="shared" si="12"/>
        <v>-315000</v>
      </c>
      <c r="J38" s="38">
        <f t="shared" si="12"/>
        <v>0</v>
      </c>
      <c r="K38" s="38">
        <f t="shared" si="12"/>
        <v>0</v>
      </c>
      <c r="L38" s="33">
        <f t="shared" si="9"/>
        <v>-2033491.14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-6817.16</v>
      </c>
      <c r="I40" s="17">
        <v>0</v>
      </c>
      <c r="J40" s="28">
        <v>0</v>
      </c>
      <c r="K40" s="17">
        <v>0</v>
      </c>
      <c r="L40" s="33">
        <f>SUM(B40:K40)</f>
        <v>-38910.43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-756000</v>
      </c>
      <c r="F48" s="17">
        <v>-842000</v>
      </c>
      <c r="G48" s="17">
        <v>0</v>
      </c>
      <c r="H48" s="17">
        <v>0</v>
      </c>
      <c r="I48" s="17">
        <v>-315000</v>
      </c>
      <c r="J48" s="17">
        <v>0</v>
      </c>
      <c r="K48" s="17">
        <v>0</v>
      </c>
      <c r="L48" s="17">
        <f>SUM(B48:K48)</f>
        <v>-1913000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30"/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342039.32000000007</v>
      </c>
      <c r="C56" s="41">
        <f t="shared" si="16"/>
        <v>284220.6099999999</v>
      </c>
      <c r="D56" s="41">
        <f t="shared" si="16"/>
        <v>983849.29</v>
      </c>
      <c r="E56" s="41">
        <f t="shared" si="16"/>
        <v>71131.57999999984</v>
      </c>
      <c r="F56" s="41">
        <f t="shared" si="16"/>
        <v>36481.4800000001</v>
      </c>
      <c r="G56" s="41">
        <f t="shared" si="16"/>
        <v>412793.63999999996</v>
      </c>
      <c r="H56" s="41">
        <f t="shared" si="16"/>
        <v>296612.49</v>
      </c>
      <c r="I56" s="41">
        <f t="shared" si="16"/>
        <v>40464.899999999965</v>
      </c>
      <c r="J56" s="41">
        <f t="shared" si="16"/>
        <v>289603.63</v>
      </c>
      <c r="K56" s="41">
        <f t="shared" si="16"/>
        <v>527846.0799999998</v>
      </c>
      <c r="L56" s="42">
        <f t="shared" si="14"/>
        <v>3285043.0199999996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 s="6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3" ht="18.75" customHeight="1">
      <c r="A62" s="45" t="s">
        <v>45</v>
      </c>
      <c r="B62" s="41">
        <f>SUM(B63:B76)</f>
        <v>342039.32</v>
      </c>
      <c r="C62" s="41">
        <f aca="true" t="shared" si="18" ref="C62:J62">SUM(C63:C74)</f>
        <v>284220.61</v>
      </c>
      <c r="D62" s="41">
        <f t="shared" si="18"/>
        <v>983849.2937219293</v>
      </c>
      <c r="E62" s="41">
        <f t="shared" si="18"/>
        <v>71131.58285787585</v>
      </c>
      <c r="F62" s="41">
        <f t="shared" si="18"/>
        <v>36481.47764199099</v>
      </c>
      <c r="G62" s="41">
        <f t="shared" si="18"/>
        <v>412793.636892868</v>
      </c>
      <c r="H62" s="41">
        <f t="shared" si="18"/>
        <v>296612.4849749613</v>
      </c>
      <c r="I62" s="41">
        <f>SUM(I63:I79)</f>
        <v>40464.90119140857</v>
      </c>
      <c r="J62" s="41">
        <f t="shared" si="18"/>
        <v>289603.63</v>
      </c>
      <c r="K62" s="41">
        <f>SUM(K63:K76)</f>
        <v>527846.08</v>
      </c>
      <c r="L62" s="46">
        <f>SUM(B62:K62)</f>
        <v>3285043.0172810345</v>
      </c>
      <c r="M62" s="40"/>
    </row>
    <row r="63" spans="1:13" ht="18.75" customHeight="1">
      <c r="A63" s="47" t="s">
        <v>46</v>
      </c>
      <c r="B63" s="48">
        <v>342039.32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342039.32</v>
      </c>
      <c r="M63"/>
    </row>
    <row r="64" spans="1:13" ht="18.75" customHeight="1">
      <c r="A64" s="47" t="s">
        <v>55</v>
      </c>
      <c r="B64" s="17">
        <v>0</v>
      </c>
      <c r="C64" s="48">
        <v>249119.36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249119.36</v>
      </c>
      <c r="M64"/>
    </row>
    <row r="65" spans="1:13" ht="18.75" customHeight="1">
      <c r="A65" s="47" t="s">
        <v>56</v>
      </c>
      <c r="B65" s="17">
        <v>0</v>
      </c>
      <c r="C65" s="48">
        <v>35101.25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35101.25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983849.2937219293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983849.2937219293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71131.58285787585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71131.58285787585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36481.47764199099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36481.47764199099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412793.636892868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412793.636892868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296612.4849749613</v>
      </c>
      <c r="I70" s="17">
        <v>0</v>
      </c>
      <c r="J70" s="17">
        <v>0</v>
      </c>
      <c r="K70" s="17">
        <v>0</v>
      </c>
      <c r="L70" s="46">
        <f t="shared" si="19"/>
        <v>296612.4849749613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40464.90119140857</v>
      </c>
      <c r="J71" s="17">
        <v>0</v>
      </c>
      <c r="K71" s="17">
        <v>0</v>
      </c>
      <c r="L71" s="46">
        <f t="shared" si="19"/>
        <v>40464.90119140857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289603.63</v>
      </c>
      <c r="K72" s="17">
        <v>0</v>
      </c>
      <c r="L72" s="46">
        <f t="shared" si="19"/>
        <v>289603.63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285934.22</v>
      </c>
      <c r="L73" s="46">
        <f t="shared" si="19"/>
        <v>285934.22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241911.86</v>
      </c>
      <c r="L74" s="46">
        <f t="shared" si="19"/>
        <v>241911.86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3.5">
      <c r="J80"/>
      <c r="K80"/>
    </row>
    <row r="81" ht="13.5">
      <c r="K81"/>
    </row>
    <row r="82" ht="13.5">
      <c r="K82"/>
    </row>
    <row r="83" ht="13.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2019-11-05T18:28:16Z</cp:lastPrinted>
  <dcterms:created xsi:type="dcterms:W3CDTF">2019-10-31T14:24:08Z</dcterms:created>
  <dcterms:modified xsi:type="dcterms:W3CDTF">2024-05-03T21:17:30Z</dcterms:modified>
  <cp:category/>
  <cp:version/>
  <cp:contentType/>
  <cp:contentStatus/>
</cp:coreProperties>
</file>