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<sst xmlns="http://schemas.openxmlformats.org/spreadsheetml/2006/main" count="83" uniqueCount="82">
  <si>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</si>
  <si>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</si>
  <si>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</si>
  <si>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</si>
  <si>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</si>
  <si>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</si>
  <si>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</si>
  <si>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</si>
  <si>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</si>
  <si>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</si>
  <si>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</si>
  <si>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</si>
  <si>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</si>
  <si>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</si>
  <si>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</si>
  <si>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</si>
  <si>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</si>
  <si>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</si>
  <si>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</si>
  <si>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</si>
  <si>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</si>
  <si>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</si>
  <si>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</si>
  <si>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</si>
  <si>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</si>
  <si>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</si>
  <si>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</si>
  <si>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</si>
  <si>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</si>
  <si>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</si>
  <si>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</si>
  <si>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</si>
  <si>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</si>
  <si>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</si>
  <si>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</si>
  <si>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</si>
  <si>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</si>
  <si>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</si>
  <si>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</si>
  <si>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</si>
  <si>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</si>
  <si>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</si>
  <si>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</si>
  <si>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</si>
  <si>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</si>
  <si>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</si>
  <si>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</si>
  <si>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</si>
  <si>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</si>
  <si>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</si>
  <si>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</si>
  <si>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</si>
  <si>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</si>
  <si>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</si>
  <si>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</si>
  <si>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</si>
  <si>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</si>
  <si>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</si>
  <si>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</si>
  <si>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</si>
  <si>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</si>
  <si>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</si>
  <si>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</si>
  <si>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</si>
  <si>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</si>
  <si>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</si>
  <si>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</si>
  <si>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</si>
  <si>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</si>
  <si>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</si>
  <si>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</si>
  <si>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</si>
  <si>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</si>
  <si>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</si>
  <si>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</si>
  <si>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</si>
  <si>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</si>
  <si>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</si>
  <si>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</si>
  <si>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</si>
  <si>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26/04/24 - VENCIMENTO 06/05/24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</si>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</sst>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337636</v>
      </c>
      <c r="C7" s="46">
        <f aca="true" t="shared" si="0" ref="C7:J7">+C8+C11</f>
        <v>276391</v>
      </c>
      <c r="D7" s="46">
        <f t="shared" si="0"/>
        <v>320743</v>
      </c>
      <c r="E7" s="46">
        <f t="shared" si="0"/>
        <v>184631</v>
      </c>
      <c r="F7" s="46">
        <f t="shared" si="0"/>
        <v>246078</v>
      </c>
      <c r="G7" s="46">
        <f t="shared" si="0"/>
        <v>238044</v>
      </c>
      <c r="H7" s="46">
        <f t="shared" si="0"/>
        <v>258155</v>
      </c>
      <c r="I7" s="46">
        <f t="shared" si="0"/>
        <v>370729</v>
      </c>
      <c r="J7" s="46">
        <f t="shared" si="0"/>
        <v>121028</v>
      </c>
      <c r="K7" s="38">
        <f aca="true" t="shared" si="1" ref="K7:K13">SUM(B7:J7)</f>
        <v>2353435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14858</v>
      </c>
      <c r="C8" s="44">
        <f t="shared" si="2"/>
        <v>15065</v>
      </c>
      <c r="D8" s="44">
        <f t="shared" si="2"/>
        <v>13579</v>
      </c>
      <c r="E8" s="44">
        <f t="shared" si="2"/>
        <v>9866</v>
      </c>
      <c r="F8" s="44">
        <f t="shared" si="2"/>
        <v>11033</v>
      </c>
      <c r="G8" s="44">
        <f t="shared" si="2"/>
        <v>6224</v>
      </c>
      <c r="H8" s="44">
        <f t="shared" si="2"/>
        <v>4895</v>
      </c>
      <c r="I8" s="44">
        <f t="shared" si="2"/>
        <v>15055</v>
      </c>
      <c r="J8" s="44">
        <f t="shared" si="2"/>
        <v>3051</v>
      </c>
      <c r="K8" s="38">
        <f t="shared" si="1"/>
        <v>93626</v>
      </c>
      <c r="L8"/>
      <c r="M8"/>
      <c r="N8"/>
    </row>
    <row r="9" spans="1:14" ht="16.5" customHeight="1">
      <c r="A9" s="22" t="s">
        <v>32</v>
      </c>
      <c r="B9" s="44">
        <v>14819</v>
      </c>
      <c r="C9" s="44">
        <v>15064</v>
      </c>
      <c r="D9" s="44">
        <v>13579</v>
      </c>
      <c r="E9" s="44">
        <v>9520</v>
      </c>
      <c r="F9" s="44">
        <v>11021</v>
      </c>
      <c r="G9" s="44">
        <v>6221</v>
      </c>
      <c r="H9" s="44">
        <v>4895</v>
      </c>
      <c r="I9" s="44">
        <v>15023</v>
      </c>
      <c r="J9" s="44">
        <v>3051</v>
      </c>
      <c r="K9" s="38">
        <f t="shared" si="1"/>
        <v>93193</v>
      </c>
      <c r="L9"/>
      <c r="M9"/>
      <c r="N9"/>
    </row>
    <row r="10" spans="1:14" ht="16.5" customHeight="1">
      <c r="A10" s="22" t="s">
        <v>31</v>
      </c>
      <c r="B10" s="44">
        <v>39</v>
      </c>
      <c r="C10" s="44">
        <v>1</v>
      </c>
      <c r="D10" s="44">
        <v>0</v>
      </c>
      <c r="E10" s="44">
        <v>346</v>
      </c>
      <c r="F10" s="44">
        <v>12</v>
      </c>
      <c r="G10" s="44">
        <v>3</v>
      </c>
      <c r="H10" s="44">
        <v>0</v>
      </c>
      <c r="I10" s="44">
        <v>32</v>
      </c>
      <c r="J10" s="44">
        <v>0</v>
      </c>
      <c r="K10" s="38">
        <f t="shared" si="1"/>
        <v>433</v>
      </c>
      <c r="L10"/>
      <c r="M10"/>
      <c r="N10"/>
    </row>
    <row r="11" spans="1:14" ht="16.5" customHeight="1">
      <c r="A11" s="43" t="s">
        <v>67</v>
      </c>
      <c r="B11" s="42">
        <v>322778</v>
      </c>
      <c r="C11" s="42">
        <v>261326</v>
      </c>
      <c r="D11" s="42">
        <v>307164</v>
      </c>
      <c r="E11" s="42">
        <v>174765</v>
      </c>
      <c r="F11" s="42">
        <v>235045</v>
      </c>
      <c r="G11" s="42">
        <v>231820</v>
      </c>
      <c r="H11" s="42">
        <v>253260</v>
      </c>
      <c r="I11" s="42">
        <v>355674</v>
      </c>
      <c r="J11" s="42">
        <v>117977</v>
      </c>
      <c r="K11" s="38">
        <f t="shared" si="1"/>
        <v>2259809</v>
      </c>
      <c r="L11" s="59"/>
      <c r="M11" s="59"/>
      <c r="N11" s="59"/>
    </row>
    <row r="12" spans="1:14" ht="16.5" customHeight="1">
      <c r="A12" s="22" t="s">
        <v>79</v>
      </c>
      <c r="B12" s="42">
        <v>22918</v>
      </c>
      <c r="C12" s="42">
        <v>20060</v>
      </c>
      <c r="D12" s="42">
        <v>24346</v>
      </c>
      <c r="E12" s="42">
        <v>16340</v>
      </c>
      <c r="F12" s="42">
        <v>14666</v>
      </c>
      <c r="G12" s="42">
        <v>13736</v>
      </c>
      <c r="H12" s="42">
        <v>13259</v>
      </c>
      <c r="I12" s="42">
        <v>19588</v>
      </c>
      <c r="J12" s="42">
        <v>5298</v>
      </c>
      <c r="K12" s="38">
        <f t="shared" si="1"/>
        <v>150211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299860</v>
      </c>
      <c r="C13" s="42">
        <f>+C11-C12</f>
        <v>241266</v>
      </c>
      <c r="D13" s="42">
        <f>+D11-D12</f>
        <v>282818</v>
      </c>
      <c r="E13" s="42">
        <f aca="true" t="shared" si="3" ref="E13:J13">+E11-E12</f>
        <v>158425</v>
      </c>
      <c r="F13" s="42">
        <f t="shared" si="3"/>
        <v>220379</v>
      </c>
      <c r="G13" s="42">
        <f t="shared" si="3"/>
        <v>218084</v>
      </c>
      <c r="H13" s="42">
        <f t="shared" si="3"/>
        <v>240001</v>
      </c>
      <c r="I13" s="42">
        <f t="shared" si="3"/>
        <v>336086</v>
      </c>
      <c r="J13" s="42">
        <f t="shared" si="3"/>
        <v>112679</v>
      </c>
      <c r="K13" s="38">
        <f t="shared" si="1"/>
        <v>2109598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1.113057611114142</v>
      </c>
      <c r="C18" s="39">
        <v>1.164296536779123</v>
      </c>
      <c r="D18" s="39">
        <v>1.122600222207594</v>
      </c>
      <c r="E18" s="39">
        <v>1.37678471597751</v>
      </c>
      <c r="F18" s="39">
        <v>1.043395089250037</v>
      </c>
      <c r="G18" s="39">
        <v>1.148126693202058</v>
      </c>
      <c r="H18" s="39">
        <v>1.146747284801954</v>
      </c>
      <c r="I18" s="39">
        <v>1.047675781403835</v>
      </c>
      <c r="J18" s="39">
        <v>1.054869296698721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78</v>
      </c>
      <c r="B20" s="36">
        <f>SUM(B21:B30)</f>
        <v>1762831.52</v>
      </c>
      <c r="C20" s="36">
        <f aca="true" t="shared" si="4" ref="C20:J20">SUM(C21:C30)</f>
        <v>1661225.9500000002</v>
      </c>
      <c r="D20" s="36">
        <f t="shared" si="4"/>
        <v>2049891.2899999998</v>
      </c>
      <c r="E20" s="36">
        <f t="shared" si="4"/>
        <v>1264918.9799999995</v>
      </c>
      <c r="F20" s="36">
        <f t="shared" si="4"/>
        <v>1347154.35</v>
      </c>
      <c r="G20" s="36">
        <f t="shared" si="4"/>
        <v>1443837.22</v>
      </c>
      <c r="H20" s="36">
        <f t="shared" si="4"/>
        <v>1253163.0399999998</v>
      </c>
      <c r="I20" s="36">
        <f t="shared" si="4"/>
        <v>1746866.8800000001</v>
      </c>
      <c r="J20" s="36">
        <f t="shared" si="4"/>
        <v>615666.49</v>
      </c>
      <c r="K20" s="36">
        <f aca="true" t="shared" si="5" ref="K20:K29">SUM(B20:J20)</f>
        <v>13145555.72</v>
      </c>
      <c r="L20"/>
      <c r="M20"/>
      <c r="N20"/>
    </row>
    <row r="21" spans="1:14" ht="16.5" customHeight="1">
      <c r="A21" s="35" t="s">
        <v>28</v>
      </c>
      <c r="B21" s="58">
        <f>ROUND((B15+B16)*B7,2)</f>
        <v>1524392.78</v>
      </c>
      <c r="C21" s="58">
        <f>ROUND((C15+C16)*C7,2)</f>
        <v>1370899.36</v>
      </c>
      <c r="D21" s="58">
        <f aca="true" t="shared" si="6" ref="D21:J21">ROUND((D15+D16)*D7,2)</f>
        <v>1763605.39</v>
      </c>
      <c r="E21" s="58">
        <f t="shared" si="6"/>
        <v>882646.96</v>
      </c>
      <c r="F21" s="58">
        <f t="shared" si="6"/>
        <v>1244933.21</v>
      </c>
      <c r="G21" s="58">
        <f t="shared" si="6"/>
        <v>1216476.25</v>
      </c>
      <c r="H21" s="58">
        <f t="shared" si="6"/>
        <v>1050432.7</v>
      </c>
      <c r="I21" s="58">
        <f t="shared" si="6"/>
        <v>1523770.34</v>
      </c>
      <c r="J21" s="58">
        <f t="shared" si="6"/>
        <v>562877.02</v>
      </c>
      <c r="K21" s="30">
        <f t="shared" si="5"/>
        <v>11140034.01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172344.21</v>
      </c>
      <c r="C22" s="30">
        <f t="shared" si="7"/>
        <v>225234.02</v>
      </c>
      <c r="D22" s="30">
        <f t="shared" si="7"/>
        <v>216218.41</v>
      </c>
      <c r="E22" s="30">
        <f t="shared" si="7"/>
        <v>332567.88</v>
      </c>
      <c r="F22" s="30">
        <f t="shared" si="7"/>
        <v>54023.99</v>
      </c>
      <c r="G22" s="30">
        <f t="shared" si="7"/>
        <v>180192.6</v>
      </c>
      <c r="H22" s="30">
        <f t="shared" si="7"/>
        <v>154148.15</v>
      </c>
      <c r="I22" s="30">
        <f t="shared" si="7"/>
        <v>72646.94</v>
      </c>
      <c r="J22" s="30">
        <f t="shared" si="7"/>
        <v>30884.67</v>
      </c>
      <c r="K22" s="30">
        <f t="shared" si="5"/>
        <v>1438260.8699999999</v>
      </c>
      <c r="L22"/>
      <c r="M22"/>
      <c r="N22"/>
    </row>
    <row r="23" spans="1:14" ht="16.5" customHeight="1">
      <c r="A23" s="18" t="s">
        <v>26</v>
      </c>
      <c r="B23" s="30">
        <v>61548.5</v>
      </c>
      <c r="C23" s="30">
        <v>58963.3</v>
      </c>
      <c r="D23" s="30">
        <v>61517.8</v>
      </c>
      <c r="E23" s="30">
        <v>42379.19</v>
      </c>
      <c r="F23" s="30">
        <v>44382.72</v>
      </c>
      <c r="G23" s="30">
        <v>43168.23</v>
      </c>
      <c r="H23" s="30">
        <v>42948.76</v>
      </c>
      <c r="I23" s="30">
        <v>70265.63</v>
      </c>
      <c r="J23" s="30">
        <v>19121.07</v>
      </c>
      <c r="K23" s="30">
        <f t="shared" si="5"/>
        <v>444295.2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1420.94</v>
      </c>
      <c r="C26" s="30">
        <v>1339.34</v>
      </c>
      <c r="D26" s="30">
        <v>1654.48</v>
      </c>
      <c r="E26" s="30">
        <v>1021.39</v>
      </c>
      <c r="F26" s="30">
        <v>1086.1</v>
      </c>
      <c r="G26" s="30">
        <v>1164.89</v>
      </c>
      <c r="H26" s="30">
        <v>1010.13</v>
      </c>
      <c r="I26" s="30">
        <v>1409.69</v>
      </c>
      <c r="J26" s="30">
        <v>495.22</v>
      </c>
      <c r="K26" s="30">
        <f t="shared" si="5"/>
        <v>10602.18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818.44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1032.8</v>
      </c>
      <c r="J28" s="30">
        <v>337.26</v>
      </c>
      <c r="K28" s="30">
        <f t="shared" si="5"/>
        <v>6862.94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73764.73</v>
      </c>
      <c r="J29" s="30">
        <v>0</v>
      </c>
      <c r="K29" s="30">
        <f t="shared" si="5"/>
        <v>73764.73</v>
      </c>
      <c r="L29" s="59"/>
      <c r="M29" s="59"/>
      <c r="N29" s="59"/>
    </row>
    <row r="30" spans="1:11" ht="12" customHeight="1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" customHeight="1">
      <c r="A31" s="18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4" ht="16.5" customHeight="1">
      <c r="A32" s="16" t="s">
        <v>23</v>
      </c>
      <c r="B32" s="30">
        <f aca="true" t="shared" si="8" ref="B32:J32">+B33+B38+B50</f>
        <v>-130524.3</v>
      </c>
      <c r="C32" s="30">
        <f t="shared" si="8"/>
        <v>-78674.6</v>
      </c>
      <c r="D32" s="30">
        <f t="shared" si="8"/>
        <v>-161527.42999999993</v>
      </c>
      <c r="E32" s="30">
        <f t="shared" si="8"/>
        <v>-90569.2</v>
      </c>
      <c r="F32" s="30">
        <f t="shared" si="8"/>
        <v>-55827.880000000005</v>
      </c>
      <c r="G32" s="30">
        <f t="shared" si="8"/>
        <v>-256766.46</v>
      </c>
      <c r="H32" s="30">
        <f t="shared" si="8"/>
        <v>-72230.98000000003</v>
      </c>
      <c r="I32" s="30">
        <f t="shared" si="8"/>
        <v>-109563.32999999999</v>
      </c>
      <c r="J32" s="30">
        <f t="shared" si="8"/>
        <v>-26623.930000000008</v>
      </c>
      <c r="K32" s="30">
        <f aca="true" t="shared" si="9" ref="K32:K40">SUM(B32:J32)</f>
        <v>-982308.11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-112231.35</v>
      </c>
      <c r="C33" s="30">
        <f t="shared" si="10"/>
        <v>-72524.75</v>
      </c>
      <c r="D33" s="30">
        <f t="shared" si="10"/>
        <v>-77497.23</v>
      </c>
      <c r="E33" s="30">
        <f t="shared" si="10"/>
        <v>-99073.87</v>
      </c>
      <c r="F33" s="30">
        <f t="shared" si="10"/>
        <v>-48492.4</v>
      </c>
      <c r="G33" s="30">
        <f t="shared" si="10"/>
        <v>-99328.72</v>
      </c>
      <c r="H33" s="30">
        <f t="shared" si="10"/>
        <v>-34418.7</v>
      </c>
      <c r="I33" s="30">
        <f t="shared" si="10"/>
        <v>-86202.29999999999</v>
      </c>
      <c r="J33" s="30">
        <f t="shared" si="10"/>
        <v>-19625.67</v>
      </c>
      <c r="K33" s="30">
        <f t="shared" si="9"/>
        <v>-649394.9900000001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-65203.6</v>
      </c>
      <c r="C34" s="30">
        <f t="shared" si="11"/>
        <v>-66281.6</v>
      </c>
      <c r="D34" s="30">
        <f t="shared" si="11"/>
        <v>-59747.6</v>
      </c>
      <c r="E34" s="30">
        <f t="shared" si="11"/>
        <v>-41888</v>
      </c>
      <c r="F34" s="30">
        <f t="shared" si="11"/>
        <v>-48492.4</v>
      </c>
      <c r="G34" s="30">
        <f t="shared" si="11"/>
        <v>-27372.4</v>
      </c>
      <c r="H34" s="30">
        <f t="shared" si="11"/>
        <v>-21538</v>
      </c>
      <c r="I34" s="30">
        <f t="shared" si="11"/>
        <v>-66101.2</v>
      </c>
      <c r="J34" s="30">
        <f t="shared" si="11"/>
        <v>-13424.4</v>
      </c>
      <c r="K34" s="30">
        <f t="shared" si="9"/>
        <v>-410049.20000000007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-47027.75</v>
      </c>
      <c r="C37" s="30">
        <v>-6243.15</v>
      </c>
      <c r="D37" s="30">
        <v>-17749.63</v>
      </c>
      <c r="E37" s="30">
        <v>-57185.87</v>
      </c>
      <c r="F37" s="26">
        <v>0</v>
      </c>
      <c r="G37" s="30">
        <v>-71956.32</v>
      </c>
      <c r="H37" s="30">
        <v>-12880.7</v>
      </c>
      <c r="I37" s="30">
        <v>-20101.1</v>
      </c>
      <c r="J37" s="30">
        <v>-6201.27</v>
      </c>
      <c r="K37" s="30">
        <f t="shared" si="9"/>
        <v>-239345.79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-18292.95</v>
      </c>
      <c r="C38" s="27">
        <f t="shared" si="12"/>
        <v>-6149.85</v>
      </c>
      <c r="D38" s="27">
        <f t="shared" si="12"/>
        <v>-84030.19999999995</v>
      </c>
      <c r="E38" s="27">
        <f t="shared" si="12"/>
        <v>8504.67</v>
      </c>
      <c r="F38" s="27">
        <f t="shared" si="12"/>
        <v>-7335.48</v>
      </c>
      <c r="G38" s="27">
        <f t="shared" si="12"/>
        <v>-157437.74</v>
      </c>
      <c r="H38" s="27">
        <f t="shared" si="12"/>
        <v>-37812.28000000003</v>
      </c>
      <c r="I38" s="27">
        <f t="shared" si="12"/>
        <v>-23361.03</v>
      </c>
      <c r="J38" s="27">
        <f t="shared" si="12"/>
        <v>-6998.260000000009</v>
      </c>
      <c r="K38" s="30">
        <f t="shared" si="9"/>
        <v>-332913.12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-18292.95</v>
      </c>
      <c r="C40" s="27">
        <v>-6149.85</v>
      </c>
      <c r="D40" s="27">
        <v>-59856.16</v>
      </c>
      <c r="E40" s="27">
        <v>8504.67</v>
      </c>
      <c r="F40" s="27">
        <v>-7335.48</v>
      </c>
      <c r="G40" s="27">
        <v>-157437.74</v>
      </c>
      <c r="H40" s="27">
        <v>-37812.28</v>
      </c>
      <c r="I40" s="27">
        <v>-23361.03</v>
      </c>
      <c r="J40" s="27">
        <v>0</v>
      </c>
      <c r="K40" s="30">
        <f t="shared" si="9"/>
        <v>-301740.82000000007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1632307.22</v>
      </c>
      <c r="C55" s="27">
        <f t="shared" si="15"/>
        <v>1582551.35</v>
      </c>
      <c r="D55" s="27">
        <f t="shared" si="15"/>
        <v>1888363.8599999999</v>
      </c>
      <c r="E55" s="27">
        <f t="shared" si="15"/>
        <v>1174349.7799999996</v>
      </c>
      <c r="F55" s="27">
        <f t="shared" si="15"/>
        <v>1291326.4700000002</v>
      </c>
      <c r="G55" s="27">
        <f t="shared" si="15"/>
        <v>1187070.76</v>
      </c>
      <c r="H55" s="27">
        <f t="shared" si="15"/>
        <v>1180932.0599999998</v>
      </c>
      <c r="I55" s="27">
        <f t="shared" si="15"/>
        <v>1637303.55</v>
      </c>
      <c r="J55" s="27">
        <f t="shared" si="15"/>
        <v>589042.5599999999</v>
      </c>
      <c r="K55" s="20">
        <f>SUM(B55:J55)</f>
        <v>12163247.610000001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2" ht="16.5" customHeight="1">
      <c r="A61" s="11" t="s">
        <v>5</v>
      </c>
      <c r="B61" s="10">
        <f aca="true" t="shared" si="17" ref="B61:J61">SUM(B62:B73)</f>
        <v>1632307.21</v>
      </c>
      <c r="C61" s="10">
        <f t="shared" si="17"/>
        <v>1582551.35</v>
      </c>
      <c r="D61" s="10">
        <f t="shared" si="17"/>
        <v>1888363.86</v>
      </c>
      <c r="E61" s="10">
        <f t="shared" si="17"/>
        <v>1174349.78</v>
      </c>
      <c r="F61" s="10">
        <f t="shared" si="17"/>
        <v>1291326.47</v>
      </c>
      <c r="G61" s="10">
        <f t="shared" si="17"/>
        <v>1187070.77</v>
      </c>
      <c r="H61" s="10">
        <f t="shared" si="17"/>
        <v>1180932.05</v>
      </c>
      <c r="I61" s="10">
        <f>SUM(I62:I74)</f>
        <v>1637303.55</v>
      </c>
      <c r="J61" s="10">
        <f t="shared" si="17"/>
        <v>589042.56</v>
      </c>
      <c r="K61" s="5">
        <f>SUM(K62:K74)</f>
        <v>12163247.6</v>
      </c>
      <c r="L61" s="9"/>
    </row>
    <row r="62" spans="1:12" ht="16.5" customHeight="1">
      <c r="A62" s="7" t="s">
        <v>56</v>
      </c>
      <c r="B62" s="8">
        <v>1436593.58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1436593.58</v>
      </c>
      <c r="L62"/>
    </row>
    <row r="63" spans="1:12" ht="16.5" customHeight="1">
      <c r="A63" s="7" t="s">
        <v>57</v>
      </c>
      <c r="B63" s="8">
        <v>195713.63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195713.63</v>
      </c>
      <c r="L63"/>
    </row>
    <row r="64" spans="1:12" ht="16.5" customHeight="1">
      <c r="A64" s="7" t="s">
        <v>4</v>
      </c>
      <c r="B64" s="6">
        <v>0</v>
      </c>
      <c r="C64" s="8">
        <v>1582551.35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1582551.35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1888363.86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1888363.86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1174349.78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1174349.78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1291326.47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1291326.47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1187070.77</v>
      </c>
      <c r="H68" s="6">
        <v>0</v>
      </c>
      <c r="I68" s="6">
        <v>0</v>
      </c>
      <c r="J68" s="6">
        <v>0</v>
      </c>
      <c r="K68" s="5">
        <f t="shared" si="18"/>
        <v>1187070.77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1180932.05</v>
      </c>
      <c r="I69" s="6">
        <v>0</v>
      </c>
      <c r="J69" s="6">
        <v>0</v>
      </c>
      <c r="K69" s="5">
        <f t="shared" si="18"/>
        <v>1180932.05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622830.27</v>
      </c>
      <c r="J71" s="6">
        <v>0</v>
      </c>
      <c r="K71" s="5">
        <f t="shared" si="18"/>
        <v>622830.27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1014473.28</v>
      </c>
      <c r="J72" s="6">
        <v>0</v>
      </c>
      <c r="K72" s="5">
        <f t="shared" si="18"/>
        <v>1014473.28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589042.56</v>
      </c>
      <c r="K73" s="5">
        <f t="shared" si="18"/>
        <v>589042.56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2024-05-03T20:43:21Z</dcterms:modified>
  <cp:category/>
  <cp:version/>
  <cp:contentType/>
  <cp:contentStatus/>
</cp:coreProperties>
</file>