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<sst xmlns="http://schemas.openxmlformats.org/spreadsheetml/2006/main" count="84" uniqueCount="83">
  <si>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</si>
  <si>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</si>
  <si>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</si>
  <si>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</si>
  <si>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</si>
  <si>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</si>
  <si>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</si>
  <si>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</si>
  <si>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</si>
  <si>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</si>
  <si>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</si>
  <si>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</si>
  <si>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</si>
  <si>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</si>
  <si>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</si>
  <si>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</si>
  <si>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</si>
  <si>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</si>
  <si>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</si>
  <si>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</si>
  <si>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</si>
  <si>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</si>
  <si>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</si>
  <si>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</si>
  <si>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</si>
  <si>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</si>
  <si>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</si>
  <si>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</si>
  <si>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</si>
  <si>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</si>
  <si>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</si>
  <si>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</si>
  <si>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</si>
  <si>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</si>
  <si>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</si>
  <si>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</si>
  <si>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</si>
  <si>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</si>
  <si>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</si>
  <si>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</si>
  <si>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</si>
  <si>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</si>
  <si>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</si>
  <si>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</si>
  <si>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</si>
  <si>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</si>
  <si>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</si>
  <si>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</si>
  <si>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</si>
  <si>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</si>
  <si>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</si>
  <si>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</si>
  <si>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</si>
  <si>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</si>
  <si>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</si>
  <si>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</si>
  <si>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</si>
  <si>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</si>
  <si>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</si>
  <si>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</si>
  <si>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</si>
  <si>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</si>
  <si>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</si>
  <si>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</si>
  <si>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</si>
  <si>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</si>
  <si>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</si>
  <si>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</si>
  <si>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</si>
  <si>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</si>
  <si>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</si>
  <si>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</si>
  <si>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</si>
  <si>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</si>
  <si>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</si>
  <si>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</si>
  <si>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</si>
  <si>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</si>
  <si>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</si>
  <si>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</si>
  <si>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28/04/24 - VENCIMENTO 06/05/24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</si>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</sst>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/>
      <c r="F3" s="67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126802</v>
      </c>
      <c r="C7" s="46">
        <f aca="true" t="shared" si="0" ref="C7:J7">+C8+C11</f>
        <v>96207</v>
      </c>
      <c r="D7" s="46">
        <f t="shared" si="0"/>
        <v>142968</v>
      </c>
      <c r="E7" s="46">
        <f t="shared" si="0"/>
        <v>73704</v>
      </c>
      <c r="F7" s="46">
        <f t="shared" si="0"/>
        <v>113458</v>
      </c>
      <c r="G7" s="46">
        <f t="shared" si="0"/>
        <v>102131</v>
      </c>
      <c r="H7" s="46">
        <f t="shared" si="0"/>
        <v>117782</v>
      </c>
      <c r="I7" s="46">
        <f t="shared" si="0"/>
        <v>157891</v>
      </c>
      <c r="J7" s="46">
        <f t="shared" si="0"/>
        <v>37561</v>
      </c>
      <c r="K7" s="38">
        <f aca="true" t="shared" si="1" ref="K7:K13">SUM(B7:J7)</f>
        <v>968504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126802</v>
      </c>
      <c r="C11" s="42">
        <v>96207</v>
      </c>
      <c r="D11" s="42">
        <v>142968</v>
      </c>
      <c r="E11" s="42">
        <v>73704</v>
      </c>
      <c r="F11" s="42">
        <v>113458</v>
      </c>
      <c r="G11" s="42">
        <v>102131</v>
      </c>
      <c r="H11" s="42">
        <v>117782</v>
      </c>
      <c r="I11" s="42">
        <v>157891</v>
      </c>
      <c r="J11" s="42">
        <v>37561</v>
      </c>
      <c r="K11" s="38">
        <f t="shared" si="1"/>
        <v>968504</v>
      </c>
      <c r="L11" s="59"/>
      <c r="M11" s="59"/>
      <c r="N11" s="59"/>
    </row>
    <row r="12" spans="1:14" ht="16.5" customHeight="1">
      <c r="A12" s="22" t="s">
        <v>79</v>
      </c>
      <c r="B12" s="42">
        <v>7706</v>
      </c>
      <c r="C12" s="42">
        <v>5472</v>
      </c>
      <c r="D12" s="42">
        <v>8741</v>
      </c>
      <c r="E12" s="42">
        <v>5673</v>
      </c>
      <c r="F12" s="42">
        <v>6554</v>
      </c>
      <c r="G12" s="42">
        <v>4946</v>
      </c>
      <c r="H12" s="42">
        <v>5227</v>
      </c>
      <c r="I12" s="42">
        <v>6810</v>
      </c>
      <c r="J12" s="42">
        <v>1260</v>
      </c>
      <c r="K12" s="38">
        <f t="shared" si="1"/>
        <v>52389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119096</v>
      </c>
      <c r="C13" s="42">
        <f>+C11-C12</f>
        <v>90735</v>
      </c>
      <c r="D13" s="42">
        <f>+D11-D12</f>
        <v>134227</v>
      </c>
      <c r="E13" s="42">
        <f aca="true" t="shared" si="3" ref="E13:J13">+E11-E12</f>
        <v>68031</v>
      </c>
      <c r="F13" s="42">
        <f t="shared" si="3"/>
        <v>106904</v>
      </c>
      <c r="G13" s="42">
        <f t="shared" si="3"/>
        <v>97185</v>
      </c>
      <c r="H13" s="42">
        <f t="shared" si="3"/>
        <v>112555</v>
      </c>
      <c r="I13" s="42">
        <f t="shared" si="3"/>
        <v>151081</v>
      </c>
      <c r="J13" s="42">
        <f t="shared" si="3"/>
        <v>36301</v>
      </c>
      <c r="K13" s="38">
        <f t="shared" si="1"/>
        <v>916115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1.088076387701864</v>
      </c>
      <c r="C18" s="39">
        <v>1.159721884308758</v>
      </c>
      <c r="D18" s="39">
        <v>1.132075553165984</v>
      </c>
      <c r="E18" s="39">
        <v>1.344185007565516</v>
      </c>
      <c r="F18" s="39">
        <v>1.009337449941527</v>
      </c>
      <c r="G18" s="39">
        <v>1.140950015821371</v>
      </c>
      <c r="H18" s="39">
        <v>1.165175323798502</v>
      </c>
      <c r="I18" s="39">
        <v>1.042883448773553</v>
      </c>
      <c r="J18" s="39">
        <v>1.072702384003433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78</v>
      </c>
      <c r="B20" s="36">
        <f>SUM(B21:B30)</f>
        <v>651306.3200000001</v>
      </c>
      <c r="C20" s="36">
        <f aca="true" t="shared" si="4" ref="C20:J20">SUM(C21:C30)</f>
        <v>587355.16</v>
      </c>
      <c r="D20" s="36">
        <f t="shared" si="4"/>
        <v>930183.9700000001</v>
      </c>
      <c r="E20" s="36">
        <f t="shared" si="4"/>
        <v>501549.13</v>
      </c>
      <c r="F20" s="36">
        <f t="shared" si="4"/>
        <v>604608.65</v>
      </c>
      <c r="G20" s="36">
        <f t="shared" si="4"/>
        <v>618066.5000000001</v>
      </c>
      <c r="H20" s="36">
        <f t="shared" si="4"/>
        <v>589466.71</v>
      </c>
      <c r="I20" s="36">
        <f t="shared" si="4"/>
        <v>789474.3700000001</v>
      </c>
      <c r="J20" s="36">
        <f t="shared" si="4"/>
        <v>199252.59000000003</v>
      </c>
      <c r="K20" s="36">
        <f aca="true" t="shared" si="5" ref="K20:K29">SUM(B20:J20)</f>
        <v>5471263.399999999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572498.35</v>
      </c>
      <c r="C21" s="58">
        <f>ROUND((C15+C16)*C7,2)</f>
        <v>477186.72</v>
      </c>
      <c r="D21" s="58">
        <f aca="true" t="shared" si="6" ref="D21:J21">ROUND((D15+D16)*D7,2)</f>
        <v>786109.55</v>
      </c>
      <c r="E21" s="58">
        <f t="shared" si="6"/>
        <v>352349.34</v>
      </c>
      <c r="F21" s="58">
        <f t="shared" si="6"/>
        <v>573995.37</v>
      </c>
      <c r="G21" s="58">
        <f t="shared" si="6"/>
        <v>521920.05</v>
      </c>
      <c r="H21" s="58">
        <f t="shared" si="6"/>
        <v>479254.96</v>
      </c>
      <c r="I21" s="58">
        <f t="shared" si="6"/>
        <v>648963.59</v>
      </c>
      <c r="J21" s="58">
        <f t="shared" si="6"/>
        <v>174688.7</v>
      </c>
      <c r="K21" s="30">
        <f t="shared" si="5"/>
        <v>4586966.63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50423.59</v>
      </c>
      <c r="C22" s="30">
        <f t="shared" si="7"/>
        <v>76217.16</v>
      </c>
      <c r="D22" s="30">
        <f t="shared" si="7"/>
        <v>103825.85</v>
      </c>
      <c r="E22" s="30">
        <f t="shared" si="7"/>
        <v>121273.36</v>
      </c>
      <c r="F22" s="30">
        <f t="shared" si="7"/>
        <v>5359.65</v>
      </c>
      <c r="G22" s="30">
        <f t="shared" si="7"/>
        <v>73564.64</v>
      </c>
      <c r="H22" s="30">
        <f t="shared" si="7"/>
        <v>79161.09</v>
      </c>
      <c r="I22" s="30">
        <f t="shared" si="7"/>
        <v>27829.8</v>
      </c>
      <c r="J22" s="30">
        <f t="shared" si="7"/>
        <v>12700.28</v>
      </c>
      <c r="K22" s="30">
        <f t="shared" si="5"/>
        <v>550355.4200000002</v>
      </c>
      <c r="L22"/>
      <c r="M22"/>
      <c r="N22"/>
    </row>
    <row r="23" spans="1:14" ht="16.5" customHeight="1">
      <c r="A23" s="18" t="s">
        <v>26</v>
      </c>
      <c r="B23" s="30">
        <v>24007.17</v>
      </c>
      <c r="C23" s="30">
        <v>28033.04</v>
      </c>
      <c r="D23" s="30">
        <v>31563.82</v>
      </c>
      <c r="E23" s="30">
        <v>20657.76</v>
      </c>
      <c r="F23" s="30">
        <v>21363.22</v>
      </c>
      <c r="G23" s="30">
        <v>18559.16</v>
      </c>
      <c r="H23" s="30">
        <v>25293.42</v>
      </c>
      <c r="I23" s="30">
        <v>32093.63</v>
      </c>
      <c r="J23" s="30">
        <v>9192.43</v>
      </c>
      <c r="K23" s="30">
        <f t="shared" si="5"/>
        <v>210763.64999999997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1252.12</v>
      </c>
      <c r="C26" s="30">
        <v>1128.31</v>
      </c>
      <c r="D26" s="30">
        <v>1789.54</v>
      </c>
      <c r="E26" s="30">
        <v>965.11</v>
      </c>
      <c r="F26" s="30">
        <v>1162.08</v>
      </c>
      <c r="G26" s="30">
        <v>1187.4</v>
      </c>
      <c r="H26" s="30">
        <v>1133.94</v>
      </c>
      <c r="I26" s="30">
        <v>1516.61</v>
      </c>
      <c r="J26" s="30">
        <v>382.67</v>
      </c>
      <c r="K26" s="30">
        <f t="shared" si="5"/>
        <v>10517.78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818.44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1032.8</v>
      </c>
      <c r="J28" s="30">
        <v>337.26</v>
      </c>
      <c r="K28" s="30">
        <f t="shared" si="5"/>
        <v>6862.94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74061.19</v>
      </c>
      <c r="J29" s="30">
        <v>0</v>
      </c>
      <c r="K29" s="30">
        <f t="shared" si="5"/>
        <v>74061.19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-510174.04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-114998.26</v>
      </c>
      <c r="K32" s="30">
        <f aca="true" t="shared" si="9" ref="K32:K40">SUM(B32:J32)</f>
        <v>-1003172.3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651306.3200000001</v>
      </c>
      <c r="C55" s="27">
        <f t="shared" si="15"/>
        <v>587355.16</v>
      </c>
      <c r="D55" s="27">
        <f t="shared" si="15"/>
        <v>420009.9300000001</v>
      </c>
      <c r="E55" s="27">
        <f t="shared" si="15"/>
        <v>501549.13</v>
      </c>
      <c r="F55" s="27">
        <f t="shared" si="15"/>
        <v>604608.65</v>
      </c>
      <c r="G55" s="27">
        <f t="shared" si="15"/>
        <v>618066.5000000001</v>
      </c>
      <c r="H55" s="27">
        <f t="shared" si="15"/>
        <v>211466.70999999996</v>
      </c>
      <c r="I55" s="27">
        <f t="shared" si="15"/>
        <v>789474.3700000001</v>
      </c>
      <c r="J55" s="27">
        <f t="shared" si="15"/>
        <v>84254.33000000003</v>
      </c>
      <c r="K55" s="20">
        <f>SUM(B55:J55)</f>
        <v>4468091.1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 s="6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651306.3200000001</v>
      </c>
      <c r="C61" s="10">
        <f t="shared" si="17"/>
        <v>587355.1620813364</v>
      </c>
      <c r="D61" s="10">
        <f t="shared" si="17"/>
        <v>420009.9336134421</v>
      </c>
      <c r="E61" s="10">
        <f t="shared" si="17"/>
        <v>501549.13023052004</v>
      </c>
      <c r="F61" s="10">
        <f t="shared" si="17"/>
        <v>604608.653010207</v>
      </c>
      <c r="G61" s="10">
        <f t="shared" si="17"/>
        <v>618066.499293837</v>
      </c>
      <c r="H61" s="10">
        <f t="shared" si="17"/>
        <v>211466.7131528305</v>
      </c>
      <c r="I61" s="10">
        <f>SUM(I62:I74)</f>
        <v>789474.3600000001</v>
      </c>
      <c r="J61" s="10">
        <f t="shared" si="17"/>
        <v>84254.33494786083</v>
      </c>
      <c r="K61" s="5">
        <f>SUM(K62:K74)</f>
        <v>4468091.106330034</v>
      </c>
      <c r="L61" s="9"/>
    </row>
    <row r="62" spans="1:12" ht="16.5" customHeight="1">
      <c r="A62" s="7" t="s">
        <v>56</v>
      </c>
      <c r="B62" s="8">
        <v>571065.38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571065.38</v>
      </c>
      <c r="L62"/>
    </row>
    <row r="63" spans="1:12" ht="16.5" customHeight="1">
      <c r="A63" s="7" t="s">
        <v>57</v>
      </c>
      <c r="B63" s="8">
        <v>80240.94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80240.94</v>
      </c>
      <c r="L63"/>
    </row>
    <row r="64" spans="1:12" ht="16.5" customHeight="1">
      <c r="A64" s="7" t="s">
        <v>4</v>
      </c>
      <c r="B64" s="6">
        <v>0</v>
      </c>
      <c r="C64" s="8">
        <v>587355.1620813364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587355.1620813364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420009.9336134421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420009.9336134421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501549.13023052004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501549.13023052004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604608.653010207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604608.653010207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618066.499293837</v>
      </c>
      <c r="H68" s="6">
        <v>0</v>
      </c>
      <c r="I68" s="6">
        <v>0</v>
      </c>
      <c r="J68" s="6">
        <v>0</v>
      </c>
      <c r="K68" s="5">
        <f t="shared" si="18"/>
        <v>618066.499293837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211466.7131528305</v>
      </c>
      <c r="I69" s="6">
        <v>0</v>
      </c>
      <c r="J69" s="6">
        <v>0</v>
      </c>
      <c r="K69" s="5">
        <f t="shared" si="18"/>
        <v>211466.7131528305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322973.96</v>
      </c>
      <c r="J71" s="6">
        <v>0</v>
      </c>
      <c r="K71" s="5">
        <f t="shared" si="18"/>
        <v>322973.96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466500.4</v>
      </c>
      <c r="J72" s="6">
        <v>0</v>
      </c>
      <c r="K72" s="5">
        <f t="shared" si="18"/>
        <v>466500.4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84254.33494786083</v>
      </c>
      <c r="K73" s="5">
        <f t="shared" si="18"/>
        <v>84254.33494786083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2024-05-03T21:35:22Z</dcterms:modified>
  <cp:category/>
  <cp:version/>
  <cp:contentType/>
  <cp:contentStatus/>
</cp:coreProperties>
</file>