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<sst xmlns="http://schemas.openxmlformats.org/spreadsheetml/2006/main" count="87" uniqueCount="86">
  <si>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</si>
  <si>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</si>
  <si>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</si>
  <si>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</si>
  <si>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</si>
  <si>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</si>
  <si>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</si>
  <si>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</si>
  <si>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</si>
  <si>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</si>
  <si>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</si>
  <si>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</si>
  <si>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</si>
  <si>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</si>
  <si>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</si>
  <si>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</si>
  <si>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</si>
  <si>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</si>
  <si>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</si>
  <si>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</si>
  <si>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</si>
  <si>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</si>
  <si>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</si>
  <si>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</si>
  <si>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</si>
  <si>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</si>
  <si>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</si>
  <si>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</si>
  <si>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</si>
  <si>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</si>
  <si>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</si>
  <si>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</si>
  <si>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</si>
  <si>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</si>
  <si>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</si>
  <si>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</si>
  <si>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</si>
  <si>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</si>
  <si>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</si>
  <si>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</si>
  <si>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</si>
  <si>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</si>
  <si>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</si>
  <si>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</si>
  <si>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</si>
  <si>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</si>
  <si>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</si>
  <si>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</si>
  <si>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</si>
  <si>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</si>
  <si>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</si>
  <si>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</si>
  <si>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</si>
  <si>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</si>
  <si>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</si>
  <si>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</si>
  <si>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</si>
  <si>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</si>
  <si>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</si>
  <si>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</si>
  <si>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</si>
  <si>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</si>
  <si>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</si>
  <si>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</si>
  <si>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</si>
  <si>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</si>
  <si>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</si>
  <si>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</si>
  <si>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</si>
  <si>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</si>
  <si>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</si>
  <si>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</si>
  <si>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</si>
  <si>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</si>
  <si>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</si>
  <si>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</si>
  <si>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</si>
  <si>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</si>
  <si>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</si>
  <si>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</si>
  <si>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</si>
  <si>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</si>
  <si>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</si>
  <si>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</si>
  <si>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04/07/24 - VENCIMENTO 12/07/24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</si>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</sst>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80632</v>
      </c>
      <c r="C7" s="10">
        <f aca="true" t="shared" si="0" ref="C7:K7">C8+C11</f>
        <v>105516</v>
      </c>
      <c r="D7" s="10">
        <f t="shared" si="0"/>
        <v>310783</v>
      </c>
      <c r="E7" s="10">
        <f t="shared" si="0"/>
        <v>242777</v>
      </c>
      <c r="F7" s="10">
        <f t="shared" si="0"/>
        <v>253724</v>
      </c>
      <c r="G7" s="10">
        <f t="shared" si="0"/>
        <v>146993</v>
      </c>
      <c r="H7" s="10">
        <f t="shared" si="0"/>
        <v>101635</v>
      </c>
      <c r="I7" s="10">
        <f t="shared" si="0"/>
        <v>118743</v>
      </c>
      <c r="J7" s="10">
        <f t="shared" si="0"/>
        <v>118159</v>
      </c>
      <c r="K7" s="10">
        <f t="shared" si="0"/>
        <v>213737</v>
      </c>
      <c r="L7" s="10">
        <f aca="true" t="shared" si="1" ref="L7:L13">SUM(B7:K7)</f>
        <v>1692699</v>
      </c>
      <c r="M7" s="11"/>
    </row>
    <row r="8" spans="1:13" ht="17.25" customHeight="1">
      <c r="A8" s="12" t="s">
        <v>81</v>
      </c>
      <c r="B8" s="13">
        <f>B9+B10</f>
        <v>4280</v>
      </c>
      <c r="C8" s="13">
        <f aca="true" t="shared" si="2" ref="C8:K8">C9+C10</f>
        <v>4427</v>
      </c>
      <c r="D8" s="13">
        <f t="shared" si="2"/>
        <v>13609</v>
      </c>
      <c r="E8" s="13">
        <f t="shared" si="2"/>
        <v>9685</v>
      </c>
      <c r="F8" s="13">
        <f t="shared" si="2"/>
        <v>8940</v>
      </c>
      <c r="G8" s="13">
        <f t="shared" si="2"/>
        <v>7254</v>
      </c>
      <c r="H8" s="13">
        <f t="shared" si="2"/>
        <v>3947</v>
      </c>
      <c r="I8" s="13">
        <f t="shared" si="2"/>
        <v>4004</v>
      </c>
      <c r="J8" s="13">
        <f t="shared" si="2"/>
        <v>5428</v>
      </c>
      <c r="K8" s="13">
        <f t="shared" si="2"/>
        <v>8843</v>
      </c>
      <c r="L8" s="13">
        <f t="shared" si="1"/>
        <v>70417</v>
      </c>
      <c r="M8"/>
    </row>
    <row r="9" spans="1:13" ht="17.25" customHeight="1">
      <c r="A9" s="14" t="s">
        <v>18</v>
      </c>
      <c r="B9" s="15">
        <v>4278</v>
      </c>
      <c r="C9" s="15">
        <v>4427</v>
      </c>
      <c r="D9" s="15">
        <v>13609</v>
      </c>
      <c r="E9" s="15">
        <v>9685</v>
      </c>
      <c r="F9" s="15">
        <v>8940</v>
      </c>
      <c r="G9" s="15">
        <v>7254</v>
      </c>
      <c r="H9" s="15">
        <v>3830</v>
      </c>
      <c r="I9" s="15">
        <v>4004</v>
      </c>
      <c r="J9" s="15">
        <v>5428</v>
      </c>
      <c r="K9" s="15">
        <v>8843</v>
      </c>
      <c r="L9" s="13">
        <f t="shared" si="1"/>
        <v>70298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117</v>
      </c>
      <c r="I10" s="15">
        <v>0</v>
      </c>
      <c r="J10" s="15">
        <v>0</v>
      </c>
      <c r="K10" s="15">
        <v>0</v>
      </c>
      <c r="L10" s="13">
        <f t="shared" si="1"/>
        <v>119</v>
      </c>
      <c r="M10"/>
    </row>
    <row r="11" spans="1:13" ht="17.25" customHeight="1">
      <c r="A11" s="12" t="s">
        <v>70</v>
      </c>
      <c r="B11" s="15">
        <v>76352</v>
      </c>
      <c r="C11" s="15">
        <v>101089</v>
      </c>
      <c r="D11" s="15">
        <v>297174</v>
      </c>
      <c r="E11" s="15">
        <v>233092</v>
      </c>
      <c r="F11" s="15">
        <v>244784</v>
      </c>
      <c r="G11" s="15">
        <v>139739</v>
      </c>
      <c r="H11" s="15">
        <v>97688</v>
      </c>
      <c r="I11" s="15">
        <v>114739</v>
      </c>
      <c r="J11" s="15">
        <v>112731</v>
      </c>
      <c r="K11" s="15">
        <v>204894</v>
      </c>
      <c r="L11" s="13">
        <f t="shared" si="1"/>
        <v>1622282</v>
      </c>
      <c r="M11" s="56"/>
    </row>
    <row r="12" spans="1:13" ht="17.25" customHeight="1">
      <c r="A12" s="14" t="s">
        <v>83</v>
      </c>
      <c r="B12" s="15">
        <v>9660</v>
      </c>
      <c r="C12" s="15">
        <v>8392</v>
      </c>
      <c r="D12" s="15">
        <v>27902</v>
      </c>
      <c r="E12" s="15">
        <v>24464</v>
      </c>
      <c r="F12" s="15">
        <v>22728</v>
      </c>
      <c r="G12" s="15">
        <v>13835</v>
      </c>
      <c r="H12" s="15">
        <v>9762</v>
      </c>
      <c r="I12" s="15">
        <v>6762</v>
      </c>
      <c r="J12" s="15">
        <v>8665</v>
      </c>
      <c r="K12" s="15">
        <v>14284</v>
      </c>
      <c r="L12" s="13">
        <f t="shared" si="1"/>
        <v>146454</v>
      </c>
      <c r="M12" s="56"/>
    </row>
    <row r="13" spans="1:13" ht="17.25" customHeight="1">
      <c r="A13" s="14" t="s">
        <v>71</v>
      </c>
      <c r="B13" s="15">
        <f>+B11-B12</f>
        <v>66692</v>
      </c>
      <c r="C13" s="15">
        <f aca="true" t="shared" si="3" ref="C13:K13">+C11-C12</f>
        <v>92697</v>
      </c>
      <c r="D13" s="15">
        <f t="shared" si="3"/>
        <v>269272</v>
      </c>
      <c r="E13" s="15">
        <f t="shared" si="3"/>
        <v>208628</v>
      </c>
      <c r="F13" s="15">
        <f t="shared" si="3"/>
        <v>222056</v>
      </c>
      <c r="G13" s="15">
        <f t="shared" si="3"/>
        <v>125904</v>
      </c>
      <c r="H13" s="15">
        <f t="shared" si="3"/>
        <v>87926</v>
      </c>
      <c r="I13" s="15">
        <f t="shared" si="3"/>
        <v>107977</v>
      </c>
      <c r="J13" s="15">
        <f t="shared" si="3"/>
        <v>104066</v>
      </c>
      <c r="K13" s="15">
        <f t="shared" si="3"/>
        <v>190610</v>
      </c>
      <c r="L13" s="13">
        <f t="shared" si="1"/>
        <v>1475828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7.44</v>
      </c>
      <c r="C15" s="20">
        <v>4.2506</v>
      </c>
      <c r="D15" s="20">
        <v>5.0591</v>
      </c>
      <c r="E15" s="20">
        <v>5.1246</v>
      </c>
      <c r="F15" s="20">
        <v>4.5279</v>
      </c>
      <c r="G15" s="20">
        <v>4.9787</v>
      </c>
      <c r="H15" s="20">
        <v>5.4842</v>
      </c>
      <c r="I15" s="20">
        <v>4.547</v>
      </c>
      <c r="J15" s="20">
        <v>4.897</v>
      </c>
      <c r="K15" s="20">
        <v>3.9989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1.061947859049623</v>
      </c>
      <c r="C18" s="22">
        <v>1.111693897986712</v>
      </c>
      <c r="D18" s="22">
        <v>1.021710311470692</v>
      </c>
      <c r="E18" s="22">
        <v>1.053052176857894</v>
      </c>
      <c r="F18" s="22">
        <v>1.139720689190433</v>
      </c>
      <c r="G18" s="22">
        <v>1.095181043427513</v>
      </c>
      <c r="H18" s="22">
        <v>0.985179615746624</v>
      </c>
      <c r="I18" s="22">
        <v>1.06607760337288</v>
      </c>
      <c r="J18" s="22">
        <v>1.212371423696468</v>
      </c>
      <c r="K18" s="22">
        <v>1.04842100550494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741534.19</v>
      </c>
      <c r="C20" s="25">
        <f aca="true" t="shared" si="4" ref="C20:K20">SUM(C21:C30)</f>
        <v>515811.87999999995</v>
      </c>
      <c r="D20" s="25">
        <f t="shared" si="4"/>
        <v>1678018.57</v>
      </c>
      <c r="E20" s="25">
        <f t="shared" si="4"/>
        <v>1363229.3900000001</v>
      </c>
      <c r="F20" s="25">
        <f t="shared" si="4"/>
        <v>1387495.3399999999</v>
      </c>
      <c r="G20" s="25">
        <f t="shared" si="4"/>
        <v>835296.0499999999</v>
      </c>
      <c r="H20" s="25">
        <f t="shared" si="4"/>
        <v>592435.8300000001</v>
      </c>
      <c r="I20" s="25">
        <f t="shared" si="4"/>
        <v>594204.1399999999</v>
      </c>
      <c r="J20" s="25">
        <f t="shared" si="4"/>
        <v>727746.73</v>
      </c>
      <c r="K20" s="25">
        <f t="shared" si="4"/>
        <v>931504.35</v>
      </c>
      <c r="L20" s="25">
        <f>SUM(B20:K20)</f>
        <v>9367276.469999999</v>
      </c>
      <c r="M20"/>
    </row>
    <row r="21" spans="1:13" ht="17.25" customHeight="1">
      <c r="A21" s="26" t="s">
        <v>22</v>
      </c>
      <c r="B21" s="52">
        <f>ROUND((B15+B16)*B7,2)</f>
        <v>599902.08</v>
      </c>
      <c r="C21" s="52">
        <f aca="true" t="shared" si="5" ref="C21:K21">ROUND((C15+C16)*C7,2)</f>
        <v>448506.31</v>
      </c>
      <c r="D21" s="52">
        <f t="shared" si="5"/>
        <v>1572282.28</v>
      </c>
      <c r="E21" s="52">
        <f t="shared" si="5"/>
        <v>1244135.01</v>
      </c>
      <c r="F21" s="52">
        <f t="shared" si="5"/>
        <v>1148836.9</v>
      </c>
      <c r="G21" s="52">
        <f t="shared" si="5"/>
        <v>731834.05</v>
      </c>
      <c r="H21" s="52">
        <f t="shared" si="5"/>
        <v>557386.67</v>
      </c>
      <c r="I21" s="52">
        <f t="shared" si="5"/>
        <v>539924.42</v>
      </c>
      <c r="J21" s="52">
        <f t="shared" si="5"/>
        <v>578624.62</v>
      </c>
      <c r="K21" s="52">
        <f t="shared" si="5"/>
        <v>854712.89</v>
      </c>
      <c r="L21" s="33">
        <f aca="true" t="shared" si="6" ref="L21:L29">SUM(B21:K21)</f>
        <v>8276145.2299999995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37162.65</v>
      </c>
      <c r="C22" s="33">
        <f t="shared" si="7"/>
        <v>50095.42</v>
      </c>
      <c r="D22" s="33">
        <f t="shared" si="7"/>
        <v>34134.74</v>
      </c>
      <c r="E22" s="33">
        <f t="shared" si="7"/>
        <v>66004.07</v>
      </c>
      <c r="F22" s="33">
        <f t="shared" si="7"/>
        <v>160516.28</v>
      </c>
      <c r="G22" s="33">
        <f t="shared" si="7"/>
        <v>69656.73</v>
      </c>
      <c r="H22" s="33">
        <f t="shared" si="7"/>
        <v>-8260.68</v>
      </c>
      <c r="I22" s="33">
        <f t="shared" si="7"/>
        <v>35676.91</v>
      </c>
      <c r="J22" s="33">
        <f t="shared" si="7"/>
        <v>122883.33</v>
      </c>
      <c r="K22" s="33">
        <f t="shared" si="7"/>
        <v>41386.06</v>
      </c>
      <c r="L22" s="33">
        <f t="shared" si="6"/>
        <v>609255.51</v>
      </c>
      <c r="M22"/>
    </row>
    <row r="23" spans="1:13" ht="17.25" customHeight="1">
      <c r="A23" s="27" t="s">
        <v>24</v>
      </c>
      <c r="B23" s="33">
        <v>0</v>
      </c>
      <c r="C23" s="33">
        <v>14606.16</v>
      </c>
      <c r="D23" s="33">
        <v>65371.26</v>
      </c>
      <c r="E23" s="33">
        <v>38088.98</v>
      </c>
      <c r="F23" s="33">
        <v>53760.22</v>
      </c>
      <c r="G23" s="33">
        <v>32553.62</v>
      </c>
      <c r="H23" s="33">
        <v>22876.31</v>
      </c>
      <c r="I23" s="33">
        <v>15871.19</v>
      </c>
      <c r="J23" s="33">
        <v>21503.71</v>
      </c>
      <c r="K23" s="33">
        <v>30312.22</v>
      </c>
      <c r="L23" s="33">
        <f t="shared" si="6"/>
        <v>294943.67000000004</v>
      </c>
      <c r="M23"/>
    </row>
    <row r="24" spans="1:13" ht="17.25" customHeight="1">
      <c r="A24" s="27" t="s">
        <v>25</v>
      </c>
      <c r="B24" s="33">
        <v>1808.61</v>
      </c>
      <c r="C24" s="29">
        <v>1808.61</v>
      </c>
      <c r="D24" s="29">
        <v>3617.22</v>
      </c>
      <c r="E24" s="29">
        <v>3617.22</v>
      </c>
      <c r="F24" s="33">
        <v>3617.22</v>
      </c>
      <c r="G24" s="29">
        <v>0</v>
      </c>
      <c r="H24" s="33">
        <v>1808.61</v>
      </c>
      <c r="I24" s="29">
        <v>1808.61</v>
      </c>
      <c r="J24" s="29">
        <v>3617.22</v>
      </c>
      <c r="K24" s="29">
        <v>3617.22</v>
      </c>
      <c r="L24" s="33">
        <f t="shared" si="6"/>
        <v>25320.54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620.52</v>
      </c>
      <c r="C26" s="33">
        <v>432.14</v>
      </c>
      <c r="D26" s="33">
        <v>1407.24</v>
      </c>
      <c r="E26" s="33">
        <v>1144.08</v>
      </c>
      <c r="F26" s="33">
        <v>1163.47</v>
      </c>
      <c r="G26" s="33">
        <v>700.85</v>
      </c>
      <c r="H26" s="33">
        <v>495.86</v>
      </c>
      <c r="I26" s="33">
        <v>498.63</v>
      </c>
      <c r="J26" s="33">
        <v>609.43</v>
      </c>
      <c r="K26" s="33">
        <v>781.18</v>
      </c>
      <c r="L26" s="33">
        <f t="shared" si="6"/>
        <v>7853.400000000001</v>
      </c>
      <c r="M26" s="56"/>
    </row>
    <row r="27" spans="1:13" ht="17.25" customHeight="1">
      <c r="A27" s="27" t="s">
        <v>74</v>
      </c>
      <c r="B27" s="33">
        <v>323.1</v>
      </c>
      <c r="C27" s="33">
        <v>251.48</v>
      </c>
      <c r="D27" s="33">
        <v>819.58</v>
      </c>
      <c r="E27" s="33">
        <v>626.82</v>
      </c>
      <c r="F27" s="33">
        <v>683.69</v>
      </c>
      <c r="G27" s="33">
        <v>382.84</v>
      </c>
      <c r="H27" s="33">
        <v>280.13</v>
      </c>
      <c r="I27" s="33">
        <v>288.44</v>
      </c>
      <c r="J27" s="33">
        <v>347.65</v>
      </c>
      <c r="K27" s="33">
        <v>476.49</v>
      </c>
      <c r="L27" s="33">
        <f t="shared" si="6"/>
        <v>4480.22</v>
      </c>
      <c r="M27" s="56"/>
    </row>
    <row r="28" spans="1:13" ht="17.25" customHeight="1">
      <c r="A28" s="27" t="s">
        <v>75</v>
      </c>
      <c r="B28" s="33">
        <v>152.28</v>
      </c>
      <c r="C28" s="33">
        <v>111.76</v>
      </c>
      <c r="D28" s="33">
        <v>386.25</v>
      </c>
      <c r="E28" s="33">
        <v>295.4</v>
      </c>
      <c r="F28" s="33">
        <v>319.59</v>
      </c>
      <c r="G28" s="33">
        <v>167.96</v>
      </c>
      <c r="H28" s="33">
        <v>132.02</v>
      </c>
      <c r="I28" s="33">
        <v>135.94</v>
      </c>
      <c r="J28" s="33">
        <v>160.77</v>
      </c>
      <c r="K28" s="33">
        <v>218.29</v>
      </c>
      <c r="L28" s="33">
        <f t="shared" si="6"/>
        <v>2080.26</v>
      </c>
      <c r="M28" s="56"/>
    </row>
    <row r="29" spans="1:13" ht="17.25" customHeight="1">
      <c r="A29" s="27" t="s">
        <v>85</v>
      </c>
      <c r="B29" s="33">
        <v>101564.95</v>
      </c>
      <c r="C29" s="33"/>
      <c r="D29" s="33"/>
      <c r="E29" s="33">
        <v>9317.81</v>
      </c>
      <c r="F29" s="33">
        <v>18597.97</v>
      </c>
      <c r="G29" s="33"/>
      <c r="H29" s="33">
        <v>17716.91</v>
      </c>
      <c r="I29" s="33"/>
      <c r="J29" s="33"/>
      <c r="K29" s="33">
        <v>0</v>
      </c>
      <c r="L29" s="33">
        <f t="shared" si="6"/>
        <v>147197.63999999998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-136070.97</v>
      </c>
      <c r="C32" s="33">
        <f t="shared" si="8"/>
        <v>-24636.92</v>
      </c>
      <c r="D32" s="33">
        <f t="shared" si="8"/>
        <v>-76659.79</v>
      </c>
      <c r="E32" s="33">
        <f t="shared" si="8"/>
        <v>-62174.22999999998</v>
      </c>
      <c r="F32" s="33">
        <f t="shared" si="8"/>
        <v>-53210.94999999995</v>
      </c>
      <c r="G32" s="33">
        <f t="shared" si="8"/>
        <v>-40270.56</v>
      </c>
      <c r="H32" s="33">
        <f t="shared" si="8"/>
        <v>-16852</v>
      </c>
      <c r="I32" s="33">
        <f t="shared" si="8"/>
        <v>-26806.310000000034</v>
      </c>
      <c r="J32" s="33">
        <f t="shared" si="8"/>
        <v>-25260.68</v>
      </c>
      <c r="K32" s="33">
        <f t="shared" si="8"/>
        <v>-38909.2</v>
      </c>
      <c r="L32" s="33">
        <f aca="true" t="shared" si="9" ref="L32:L39">SUM(B32:K32)</f>
        <v>-500851.61</v>
      </c>
      <c r="M32"/>
    </row>
    <row r="33" spans="1:13" ht="18.75" customHeight="1">
      <c r="A33" s="27" t="s">
        <v>28</v>
      </c>
      <c r="B33" s="33">
        <f>B34+B35+B36+B37</f>
        <v>-18823.2</v>
      </c>
      <c r="C33" s="33">
        <f aca="true" t="shared" si="10" ref="C33:K33">C34+C35+C36+C37</f>
        <v>-19478.8</v>
      </c>
      <c r="D33" s="33">
        <f t="shared" si="10"/>
        <v>-59879.6</v>
      </c>
      <c r="E33" s="33">
        <f t="shared" si="10"/>
        <v>-42614</v>
      </c>
      <c r="F33" s="33">
        <f t="shared" si="10"/>
        <v>-39336</v>
      </c>
      <c r="G33" s="33">
        <f t="shared" si="10"/>
        <v>-31917.6</v>
      </c>
      <c r="H33" s="33">
        <f t="shared" si="10"/>
        <v>-16852</v>
      </c>
      <c r="I33" s="33">
        <f t="shared" si="10"/>
        <v>-20864.269999999997</v>
      </c>
      <c r="J33" s="33">
        <f t="shared" si="10"/>
        <v>-23883.2</v>
      </c>
      <c r="K33" s="33">
        <f t="shared" si="10"/>
        <v>-38909.2</v>
      </c>
      <c r="L33" s="33">
        <f t="shared" si="9"/>
        <v>-312557.87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-18823.2</v>
      </c>
      <c r="C34" s="33">
        <f t="shared" si="11"/>
        <v>-19478.8</v>
      </c>
      <c r="D34" s="33">
        <f t="shared" si="11"/>
        <v>-59879.6</v>
      </c>
      <c r="E34" s="33">
        <f t="shared" si="11"/>
        <v>-42614</v>
      </c>
      <c r="F34" s="33">
        <f t="shared" si="11"/>
        <v>-39336</v>
      </c>
      <c r="G34" s="33">
        <f t="shared" si="11"/>
        <v>-31917.6</v>
      </c>
      <c r="H34" s="33">
        <f t="shared" si="11"/>
        <v>-16852</v>
      </c>
      <c r="I34" s="33">
        <f t="shared" si="11"/>
        <v>-17617.6</v>
      </c>
      <c r="J34" s="33">
        <f t="shared" si="11"/>
        <v>-23883.2</v>
      </c>
      <c r="K34" s="33">
        <f t="shared" si="11"/>
        <v>-38909.2</v>
      </c>
      <c r="L34" s="33">
        <f t="shared" si="9"/>
        <v>-309311.2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-3246.67</v>
      </c>
      <c r="J37" s="17">
        <v>0</v>
      </c>
      <c r="K37" s="17">
        <v>0</v>
      </c>
      <c r="L37" s="33">
        <f t="shared" si="9"/>
        <v>-3246.67</v>
      </c>
      <c r="M37"/>
    </row>
    <row r="38" spans="1:13" s="36" customFormat="1" ht="18.75" customHeight="1">
      <c r="A38" s="27" t="s">
        <v>32</v>
      </c>
      <c r="B38" s="38">
        <f>SUM(B39:B50)</f>
        <v>-117247.77</v>
      </c>
      <c r="C38" s="38">
        <f aca="true" t="shared" si="12" ref="C38:K38">SUM(C39:C50)</f>
        <v>-5158.12</v>
      </c>
      <c r="D38" s="38">
        <f t="shared" si="12"/>
        <v>-16780.19</v>
      </c>
      <c r="E38" s="38">
        <f t="shared" si="12"/>
        <v>-19560.22999999998</v>
      </c>
      <c r="F38" s="38">
        <f t="shared" si="12"/>
        <v>-13874.949999999953</v>
      </c>
      <c r="G38" s="38">
        <f t="shared" si="12"/>
        <v>-8352.96</v>
      </c>
      <c r="H38" s="38">
        <f t="shared" si="12"/>
        <v>0</v>
      </c>
      <c r="I38" s="38">
        <f t="shared" si="12"/>
        <v>-5942.040000000037</v>
      </c>
      <c r="J38" s="38">
        <f t="shared" si="12"/>
        <v>-1377.48</v>
      </c>
      <c r="K38" s="38">
        <f t="shared" si="12"/>
        <v>0</v>
      </c>
      <c r="L38" s="33">
        <f t="shared" si="9"/>
        <v>-188293.73999999996</v>
      </c>
      <c r="M38"/>
    </row>
    <row r="39" spans="1:13" ht="18.75" customHeight="1">
      <c r="A39" s="37" t="s">
        <v>33</v>
      </c>
      <c r="B39" s="38">
        <v>-83841.82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-83841.82</v>
      </c>
      <c r="M39"/>
    </row>
    <row r="40" spans="1:13" ht="18.75" customHeight="1">
      <c r="A40" s="37" t="s">
        <v>34</v>
      </c>
      <c r="B40" s="33">
        <v>-25990.61</v>
      </c>
      <c r="C40" s="17">
        <v>0</v>
      </c>
      <c r="D40" s="17">
        <v>0</v>
      </c>
      <c r="E40" s="33">
        <v>-5927.94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-31918.55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-7415.34</v>
      </c>
      <c r="C42" s="17">
        <v>-5158.12</v>
      </c>
      <c r="D42" s="17">
        <v>-16780.19</v>
      </c>
      <c r="E42" s="17">
        <v>-13632.29</v>
      </c>
      <c r="F42" s="17">
        <v>-13874.95</v>
      </c>
      <c r="G42" s="17">
        <v>-8352.96</v>
      </c>
      <c r="H42" s="17">
        <v>0</v>
      </c>
      <c r="I42" s="17">
        <v>-5942.04</v>
      </c>
      <c r="J42" s="17">
        <v>-1377.48</v>
      </c>
      <c r="K42" s="17">
        <v>0</v>
      </c>
      <c r="L42" s="30">
        <f aca="true" t="shared" si="13" ref="L42:L49">SUM(B42:K42)</f>
        <v>-72533.37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605463.22</v>
      </c>
      <c r="C56" s="41">
        <f t="shared" si="16"/>
        <v>491174.95999999996</v>
      </c>
      <c r="D56" s="41">
        <f t="shared" si="16"/>
        <v>1601358.78</v>
      </c>
      <c r="E56" s="41">
        <f t="shared" si="16"/>
        <v>1301055.1600000001</v>
      </c>
      <c r="F56" s="41">
        <f t="shared" si="16"/>
        <v>1334284.39</v>
      </c>
      <c r="G56" s="41">
        <f t="shared" si="16"/>
        <v>795025.49</v>
      </c>
      <c r="H56" s="41">
        <f t="shared" si="16"/>
        <v>575583.8300000001</v>
      </c>
      <c r="I56" s="41">
        <f t="shared" si="16"/>
        <v>567397.8299999998</v>
      </c>
      <c r="J56" s="41">
        <f t="shared" si="16"/>
        <v>702486.0499999999</v>
      </c>
      <c r="K56" s="41">
        <f t="shared" si="16"/>
        <v>892595.15</v>
      </c>
      <c r="L56" s="42">
        <f t="shared" si="14"/>
        <v>8866424.86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605463.22</v>
      </c>
      <c r="C62" s="41">
        <f aca="true" t="shared" si="18" ref="C62:J62">SUM(C63:C74)</f>
        <v>491174.96</v>
      </c>
      <c r="D62" s="41">
        <f t="shared" si="18"/>
        <v>1601358.78</v>
      </c>
      <c r="E62" s="41">
        <f t="shared" si="18"/>
        <v>1301055.16</v>
      </c>
      <c r="F62" s="41">
        <f t="shared" si="18"/>
        <v>1334284.39</v>
      </c>
      <c r="G62" s="41">
        <f t="shared" si="18"/>
        <v>795025.49</v>
      </c>
      <c r="H62" s="41">
        <f t="shared" si="18"/>
        <v>575583.83</v>
      </c>
      <c r="I62" s="41">
        <f>SUM(I63:I79)</f>
        <v>567397.83</v>
      </c>
      <c r="J62" s="41">
        <f t="shared" si="18"/>
        <v>702486.05</v>
      </c>
      <c r="K62" s="41">
        <f>SUM(K63:K76)</f>
        <v>892595.15</v>
      </c>
      <c r="L62" s="41">
        <f>SUM(B62:K62)</f>
        <v>8866424.86</v>
      </c>
      <c r="M62" s="40"/>
    </row>
    <row r="63" spans="1:13" ht="18.75" customHeight="1">
      <c r="A63" s="46" t="s">
        <v>46</v>
      </c>
      <c r="B63" s="57">
        <v>605463.22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605463.22</v>
      </c>
      <c r="M63"/>
    </row>
    <row r="64" spans="1:13" ht="18.75" customHeight="1">
      <c r="A64" s="46" t="s">
        <v>55</v>
      </c>
      <c r="B64" s="17">
        <v>0</v>
      </c>
      <c r="C64" s="57">
        <v>430171.03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430171.03</v>
      </c>
      <c r="M64"/>
    </row>
    <row r="65" spans="1:13" ht="18.75" customHeight="1">
      <c r="A65" s="46" t="s">
        <v>56</v>
      </c>
      <c r="B65" s="17">
        <v>0</v>
      </c>
      <c r="C65" s="57">
        <v>61003.93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61003.93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1601358.78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1601358.78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1301055.16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1301055.16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1334284.39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1334284.39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795025.49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795025.49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575583.83</v>
      </c>
      <c r="I70" s="17">
        <v>0</v>
      </c>
      <c r="J70" s="17">
        <v>0</v>
      </c>
      <c r="K70" s="17">
        <v>0</v>
      </c>
      <c r="L70" s="41">
        <f t="shared" si="19"/>
        <v>575583.83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567397.83</v>
      </c>
      <c r="J71" s="17">
        <v>0</v>
      </c>
      <c r="K71" s="17">
        <v>0</v>
      </c>
      <c r="L71" s="41">
        <f t="shared" si="19"/>
        <v>567397.83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702486.05</v>
      </c>
      <c r="K72" s="17">
        <v>0</v>
      </c>
      <c r="L72" s="41">
        <f t="shared" si="19"/>
        <v>702486.05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530290.78</v>
      </c>
      <c r="L73" s="41">
        <f t="shared" si="19"/>
        <v>530290.78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362304.37</v>
      </c>
      <c r="L74" s="41">
        <f t="shared" si="19"/>
        <v>362304.37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/>
    </row>
    <row r="78" spans="1:11" ht="18" customHeight="1">
      <c r="A78" s="50"/>
      <c r="I78"/>
      <c r="J78"/>
      <c r="K78"/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2024-07-11T22:54:58Z</dcterms:modified>
  <cp:category/>
  <cp:version/>
  <cp:contentType/>
  <cp:contentStatus/>
</cp:coreProperties>
</file>