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<sst xmlns="http://schemas.openxmlformats.org/spreadsheetml/2006/main" count="88" uniqueCount="87">
  <si>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</si>
  <si>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</si>
  <si>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</si>
  <si>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</si>
  <si>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</si>
  <si>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</si>
  <si>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</si>
  <si>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</si>
  <si>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</si>
  <si>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</si>
  <si>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</si>
  <si>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</si>
  <si>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</si>
  <si>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</si>
  <si>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</si>
  <si>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</si>
  <si>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</si>
  <si>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</si>
  <si>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</si>
  <si>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</si>
  <si>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</si>
  <si>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</si>
  <si>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</si>
  <si>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</si>
  <si>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</si>
  <si>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</si>
  <si>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</si>
  <si>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</si>
  <si>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</si>
  <si>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</si>
  <si>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</si>
  <si>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</si>
  <si>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</si>
  <si>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</si>
  <si>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</si>
  <si>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</si>
  <si>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</si>
  <si>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</si>
  <si>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</si>
  <si>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</si>
  <si>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</si>
  <si>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</si>
  <si>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</si>
  <si>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</si>
  <si>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</si>
  <si>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</si>
  <si>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</si>
  <si>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</si>
  <si>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</si>
  <si>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</si>
  <si>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</si>
  <si>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</si>
  <si>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</si>
  <si>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</si>
  <si>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</si>
  <si>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</si>
  <si>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</si>
  <si>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</si>
  <si>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</si>
  <si>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</si>
  <si>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</si>
  <si>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</si>
  <si>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</si>
  <si>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</si>
  <si>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</si>
  <si>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</si>
  <si>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</si>
  <si>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</si>
  <si>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</si>
  <si>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</si>
  <si>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</si>
  <si>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</si>
  <si>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</si>
  <si>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</si>
  <si>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</si>
  <si>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</si>
  <si>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</si>
  <si>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</si>
  <si>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</si>
  <si>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</si>
  <si>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</si>
  <si>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</si>
  <si>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</si>
  <si>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</si>
  <si>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07/07/24 - VENCIMENTO 15/07/24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</si>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</sst>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0</v>
      </c>
      <c r="F3" s="66" t="s">
        <v>86</v>
      </c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29877</v>
      </c>
      <c r="C7" s="10">
        <f aca="true" t="shared" si="0" ref="C7:K7">C8+C11</f>
        <v>39900</v>
      </c>
      <c r="D7" s="10">
        <f t="shared" si="0"/>
        <v>123999</v>
      </c>
      <c r="E7" s="10">
        <f t="shared" si="0"/>
        <v>104661</v>
      </c>
      <c r="F7" s="10">
        <f t="shared" si="0"/>
        <v>121267</v>
      </c>
      <c r="G7" s="10">
        <f t="shared" si="0"/>
        <v>52147</v>
      </c>
      <c r="H7" s="10">
        <f t="shared" si="0"/>
        <v>41719</v>
      </c>
      <c r="I7" s="10">
        <f t="shared" si="0"/>
        <v>50585</v>
      </c>
      <c r="J7" s="10">
        <f t="shared" si="0"/>
        <v>32271</v>
      </c>
      <c r="K7" s="10">
        <f t="shared" si="0"/>
        <v>86497</v>
      </c>
      <c r="L7" s="10">
        <f aca="true" t="shared" si="1" ref="L7:L13">SUM(B7:K7)</f>
        <v>682923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29877</v>
      </c>
      <c r="C11" s="15">
        <v>39900</v>
      </c>
      <c r="D11" s="15">
        <v>123999</v>
      </c>
      <c r="E11" s="15">
        <v>104661</v>
      </c>
      <c r="F11" s="15">
        <v>121267</v>
      </c>
      <c r="G11" s="15">
        <v>52147</v>
      </c>
      <c r="H11" s="15">
        <v>41719</v>
      </c>
      <c r="I11" s="15">
        <v>50585</v>
      </c>
      <c r="J11" s="15">
        <v>32271</v>
      </c>
      <c r="K11" s="15">
        <v>86497</v>
      </c>
      <c r="L11" s="13">
        <f t="shared" si="1"/>
        <v>682923</v>
      </c>
      <c r="M11" s="56"/>
    </row>
    <row r="12" spans="1:13" ht="17.25" customHeight="1">
      <c r="A12" s="14" t="s">
        <v>83</v>
      </c>
      <c r="B12" s="15">
        <v>2561</v>
      </c>
      <c r="C12" s="15">
        <v>2723</v>
      </c>
      <c r="D12" s="15">
        <v>8003</v>
      </c>
      <c r="E12" s="15">
        <v>8201</v>
      </c>
      <c r="F12" s="15">
        <v>8389</v>
      </c>
      <c r="G12" s="15">
        <v>3873</v>
      </c>
      <c r="H12" s="15">
        <v>3287</v>
      </c>
      <c r="I12" s="15">
        <v>2176</v>
      </c>
      <c r="J12" s="15">
        <v>1768</v>
      </c>
      <c r="K12" s="15">
        <v>4483</v>
      </c>
      <c r="L12" s="13">
        <f t="shared" si="1"/>
        <v>45464</v>
      </c>
      <c r="M12" s="56"/>
    </row>
    <row r="13" spans="1:13" ht="17.25" customHeight="1">
      <c r="A13" s="14" t="s">
        <v>71</v>
      </c>
      <c r="B13" s="15">
        <f>+B11-B12</f>
        <v>27316</v>
      </c>
      <c r="C13" s="15">
        <f aca="true" t="shared" si="3" ref="C13:K13">+C11-C12</f>
        <v>37177</v>
      </c>
      <c r="D13" s="15">
        <f t="shared" si="3"/>
        <v>115996</v>
      </c>
      <c r="E13" s="15">
        <f t="shared" si="3"/>
        <v>96460</v>
      </c>
      <c r="F13" s="15">
        <f t="shared" si="3"/>
        <v>112878</v>
      </c>
      <c r="G13" s="15">
        <f t="shared" si="3"/>
        <v>48274</v>
      </c>
      <c r="H13" s="15">
        <f t="shared" si="3"/>
        <v>38432</v>
      </c>
      <c r="I13" s="15">
        <f t="shared" si="3"/>
        <v>48409</v>
      </c>
      <c r="J13" s="15">
        <f t="shared" si="3"/>
        <v>30503</v>
      </c>
      <c r="K13" s="15">
        <f t="shared" si="3"/>
        <v>82014</v>
      </c>
      <c r="L13" s="13">
        <f t="shared" si="1"/>
        <v>637459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7.44</v>
      </c>
      <c r="C15" s="20">
        <v>4.2506</v>
      </c>
      <c r="D15" s="20">
        <v>5.0591</v>
      </c>
      <c r="E15" s="20">
        <v>5.1246</v>
      </c>
      <c r="F15" s="20">
        <v>4.5279</v>
      </c>
      <c r="G15" s="20">
        <v>4.9787</v>
      </c>
      <c r="H15" s="20">
        <v>5.4842</v>
      </c>
      <c r="I15" s="20">
        <v>4.547</v>
      </c>
      <c r="J15" s="20">
        <v>4.897</v>
      </c>
      <c r="K15" s="20">
        <v>3.9989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1.073302383023541</v>
      </c>
      <c r="C18" s="22">
        <v>1.110528468811489</v>
      </c>
      <c r="D18" s="22">
        <v>1.022280569399146</v>
      </c>
      <c r="E18" s="22">
        <v>1.071104647487707</v>
      </c>
      <c r="F18" s="22">
        <v>1.187427068627178</v>
      </c>
      <c r="G18" s="22">
        <v>1.092844479233289</v>
      </c>
      <c r="H18" s="22">
        <v>1.008864986704574</v>
      </c>
      <c r="I18" s="22">
        <v>1.048191167455722</v>
      </c>
      <c r="J18" s="22">
        <v>1.279456460038563</v>
      </c>
      <c r="K18" s="22">
        <v>1.100620333088216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343099.4</v>
      </c>
      <c r="C20" s="25">
        <f aca="true" t="shared" si="4" ref="C20:K20">SUM(C21:C30)</f>
        <v>198790.48</v>
      </c>
      <c r="D20" s="25">
        <f t="shared" si="4"/>
        <v>677460.8899999998</v>
      </c>
      <c r="E20" s="25">
        <f t="shared" si="4"/>
        <v>615591.9700000001</v>
      </c>
      <c r="F20" s="25">
        <f t="shared" si="4"/>
        <v>700988.19</v>
      </c>
      <c r="G20" s="25">
        <f t="shared" si="4"/>
        <v>300669.76999999996</v>
      </c>
      <c r="H20" s="25">
        <f t="shared" si="4"/>
        <v>261938.94999999998</v>
      </c>
      <c r="I20" s="25">
        <f t="shared" si="4"/>
        <v>250528.46</v>
      </c>
      <c r="J20" s="25">
        <f t="shared" si="4"/>
        <v>215325.53999999995</v>
      </c>
      <c r="K20" s="25">
        <f t="shared" si="4"/>
        <v>403537.44999999995</v>
      </c>
      <c r="L20" s="25">
        <f>SUM(B20:K20)</f>
        <v>3967931.0999999996</v>
      </c>
      <c r="M20"/>
    </row>
    <row r="21" spans="1:13" ht="17.25" customHeight="1">
      <c r="A21" s="26" t="s">
        <v>22</v>
      </c>
      <c r="B21" s="52">
        <f>ROUND((B15+B16)*B7,2)</f>
        <v>222284.88</v>
      </c>
      <c r="C21" s="52">
        <f aca="true" t="shared" si="5" ref="C21:K21">ROUND((C15+C16)*C7,2)</f>
        <v>169598.94</v>
      </c>
      <c r="D21" s="52">
        <f t="shared" si="5"/>
        <v>627323.34</v>
      </c>
      <c r="E21" s="52">
        <f t="shared" si="5"/>
        <v>536345.76</v>
      </c>
      <c r="F21" s="52">
        <f t="shared" si="5"/>
        <v>549084.85</v>
      </c>
      <c r="G21" s="52">
        <f t="shared" si="5"/>
        <v>259624.27</v>
      </c>
      <c r="H21" s="52">
        <f t="shared" si="5"/>
        <v>228795.34</v>
      </c>
      <c r="I21" s="52">
        <f t="shared" si="5"/>
        <v>230010</v>
      </c>
      <c r="J21" s="52">
        <f t="shared" si="5"/>
        <v>158031.09</v>
      </c>
      <c r="K21" s="52">
        <f t="shared" si="5"/>
        <v>345892.85</v>
      </c>
      <c r="L21" s="33">
        <f aca="true" t="shared" si="6" ref="L21:L29">SUM(B21:K21)</f>
        <v>3326991.32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16294.01</v>
      </c>
      <c r="C22" s="33">
        <f t="shared" si="7"/>
        <v>18745.51</v>
      </c>
      <c r="D22" s="33">
        <f t="shared" si="7"/>
        <v>13977.12</v>
      </c>
      <c r="E22" s="33">
        <f t="shared" si="7"/>
        <v>38136.68</v>
      </c>
      <c r="F22" s="33">
        <f t="shared" si="7"/>
        <v>102913.36</v>
      </c>
      <c r="G22" s="33">
        <f t="shared" si="7"/>
        <v>24104.68</v>
      </c>
      <c r="H22" s="33">
        <f t="shared" si="7"/>
        <v>2028.27</v>
      </c>
      <c r="I22" s="33">
        <f t="shared" si="7"/>
        <v>11084.45</v>
      </c>
      <c r="J22" s="33">
        <f t="shared" si="7"/>
        <v>44162.81</v>
      </c>
      <c r="K22" s="33">
        <f t="shared" si="7"/>
        <v>34803.85</v>
      </c>
      <c r="L22" s="33">
        <f t="shared" si="6"/>
        <v>306250.74</v>
      </c>
      <c r="M22"/>
    </row>
    <row r="23" spans="1:13" ht="17.25" customHeight="1">
      <c r="A23" s="27" t="s">
        <v>24</v>
      </c>
      <c r="B23" s="33">
        <v>0</v>
      </c>
      <c r="C23" s="33">
        <v>7884.75</v>
      </c>
      <c r="D23" s="33">
        <v>30008.94</v>
      </c>
      <c r="E23" s="33">
        <v>26044.78</v>
      </c>
      <c r="F23" s="33">
        <v>24415.37</v>
      </c>
      <c r="G23" s="33">
        <v>15801.72</v>
      </c>
      <c r="H23" s="33">
        <v>10663.79</v>
      </c>
      <c r="I23" s="33">
        <v>6709.34</v>
      </c>
      <c r="J23" s="33">
        <v>8583.83</v>
      </c>
      <c r="K23" s="33">
        <v>17738.75</v>
      </c>
      <c r="L23" s="33">
        <f t="shared" si="6"/>
        <v>147851.27000000002</v>
      </c>
      <c r="M23"/>
    </row>
    <row r="24" spans="1:13" ht="17.25" customHeight="1">
      <c r="A24" s="27" t="s">
        <v>25</v>
      </c>
      <c r="B24" s="33">
        <v>1808.61</v>
      </c>
      <c r="C24" s="29">
        <v>1808.61</v>
      </c>
      <c r="D24" s="29">
        <v>3617.22</v>
      </c>
      <c r="E24" s="29">
        <v>3617.22</v>
      </c>
      <c r="F24" s="33">
        <v>3617.22</v>
      </c>
      <c r="G24" s="29">
        <v>0</v>
      </c>
      <c r="H24" s="33">
        <v>1808.61</v>
      </c>
      <c r="I24" s="29">
        <v>1808.61</v>
      </c>
      <c r="J24" s="29">
        <v>3617.22</v>
      </c>
      <c r="K24" s="29">
        <v>3617.22</v>
      </c>
      <c r="L24" s="33">
        <f t="shared" si="6"/>
        <v>25320.54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673.15</v>
      </c>
      <c r="C26" s="33">
        <v>390.59</v>
      </c>
      <c r="D26" s="33">
        <v>1332.45</v>
      </c>
      <c r="E26" s="33">
        <v>1210.56</v>
      </c>
      <c r="F26" s="33">
        <v>1376.77</v>
      </c>
      <c r="G26" s="33">
        <v>590.04</v>
      </c>
      <c r="H26" s="33">
        <v>515.25</v>
      </c>
      <c r="I26" s="33">
        <v>493.09</v>
      </c>
      <c r="J26" s="33">
        <v>423.83</v>
      </c>
      <c r="K26" s="33">
        <v>792.27</v>
      </c>
      <c r="L26" s="33">
        <f t="shared" si="6"/>
        <v>7798</v>
      </c>
      <c r="M26" s="56"/>
    </row>
    <row r="27" spans="1:13" ht="17.25" customHeight="1">
      <c r="A27" s="27" t="s">
        <v>74</v>
      </c>
      <c r="B27" s="33">
        <v>323.1</v>
      </c>
      <c r="C27" s="33">
        <v>251.48</v>
      </c>
      <c r="D27" s="33">
        <v>819.58</v>
      </c>
      <c r="E27" s="33">
        <v>626.82</v>
      </c>
      <c r="F27" s="33">
        <v>683.69</v>
      </c>
      <c r="G27" s="33">
        <v>382.84</v>
      </c>
      <c r="H27" s="33">
        <v>280.13</v>
      </c>
      <c r="I27" s="33">
        <v>288.44</v>
      </c>
      <c r="J27" s="33">
        <v>347.65</v>
      </c>
      <c r="K27" s="33">
        <v>476.49</v>
      </c>
      <c r="L27" s="33">
        <f t="shared" si="6"/>
        <v>4480.22</v>
      </c>
      <c r="M27" s="56"/>
    </row>
    <row r="28" spans="1:13" ht="17.25" customHeight="1">
      <c r="A28" s="27" t="s">
        <v>75</v>
      </c>
      <c r="B28" s="33">
        <v>150.7</v>
      </c>
      <c r="C28" s="33">
        <v>110.6</v>
      </c>
      <c r="D28" s="33">
        <v>382.24</v>
      </c>
      <c r="E28" s="33">
        <v>292.34</v>
      </c>
      <c r="F28" s="33">
        <v>316.27</v>
      </c>
      <c r="G28" s="33">
        <v>166.22</v>
      </c>
      <c r="H28" s="33">
        <v>130.65</v>
      </c>
      <c r="I28" s="33">
        <v>134.53</v>
      </c>
      <c r="J28" s="33">
        <v>159.11</v>
      </c>
      <c r="K28" s="33">
        <v>216.02</v>
      </c>
      <c r="L28" s="33">
        <f t="shared" si="6"/>
        <v>2058.68</v>
      </c>
      <c r="M28" s="56"/>
    </row>
    <row r="29" spans="1:13" ht="17.25" customHeight="1">
      <c r="A29" s="27" t="s">
        <v>85</v>
      </c>
      <c r="B29" s="33">
        <v>101564.95</v>
      </c>
      <c r="C29" s="33"/>
      <c r="D29" s="33"/>
      <c r="E29" s="33">
        <v>9317.81</v>
      </c>
      <c r="F29" s="33">
        <v>18580.66</v>
      </c>
      <c r="G29" s="33"/>
      <c r="H29" s="33">
        <v>17716.91</v>
      </c>
      <c r="I29" s="33"/>
      <c r="J29" s="33"/>
      <c r="K29" s="33">
        <v>0</v>
      </c>
      <c r="L29" s="33">
        <f t="shared" si="6"/>
        <v>147180.33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-113263.42000000001</v>
      </c>
      <c r="C32" s="33">
        <f t="shared" si="8"/>
        <v>-1987.9</v>
      </c>
      <c r="D32" s="33">
        <f t="shared" si="8"/>
        <v>-6774.61</v>
      </c>
      <c r="E32" s="33">
        <f t="shared" si="8"/>
        <v>-393683.86</v>
      </c>
      <c r="F32" s="33">
        <f t="shared" si="8"/>
        <v>-509009.88</v>
      </c>
      <c r="G32" s="33">
        <f t="shared" si="8"/>
        <v>-3006.7</v>
      </c>
      <c r="H32" s="33">
        <f t="shared" si="8"/>
        <v>-269.48</v>
      </c>
      <c r="I32" s="33">
        <f t="shared" si="8"/>
        <v>-173505.28</v>
      </c>
      <c r="J32" s="33">
        <f t="shared" si="8"/>
        <v>-2153.26</v>
      </c>
      <c r="K32" s="33">
        <f t="shared" si="8"/>
        <v>-4035.37</v>
      </c>
      <c r="L32" s="33">
        <f aca="true" t="shared" si="9" ref="L32:L39">SUM(B32:K32)</f>
        <v>-1207689.76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-113263.42000000001</v>
      </c>
      <c r="C38" s="38">
        <f aca="true" t="shared" si="12" ref="C38:K38">SUM(C39:C50)</f>
        <v>-1987.9</v>
      </c>
      <c r="D38" s="38">
        <f t="shared" si="12"/>
        <v>-6774.61</v>
      </c>
      <c r="E38" s="38">
        <f t="shared" si="12"/>
        <v>-393683.86</v>
      </c>
      <c r="F38" s="38">
        <f t="shared" si="12"/>
        <v>-509009.88</v>
      </c>
      <c r="G38" s="38">
        <f t="shared" si="12"/>
        <v>-3006.7</v>
      </c>
      <c r="H38" s="38">
        <f t="shared" si="12"/>
        <v>-269.48</v>
      </c>
      <c r="I38" s="38">
        <f t="shared" si="12"/>
        <v>-173505.28</v>
      </c>
      <c r="J38" s="38">
        <f t="shared" si="12"/>
        <v>-2153.26</v>
      </c>
      <c r="K38" s="38">
        <f t="shared" si="12"/>
        <v>-4035.37</v>
      </c>
      <c r="L38" s="33">
        <f t="shared" si="9"/>
        <v>-1207689.76</v>
      </c>
      <c r="M38"/>
    </row>
    <row r="39" spans="1:13" ht="18.75" customHeight="1">
      <c r="A39" s="37" t="s">
        <v>33</v>
      </c>
      <c r="B39" s="38">
        <v>-83841.82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-83841.82</v>
      </c>
      <c r="M39"/>
    </row>
    <row r="40" spans="1:13" ht="18.75" customHeight="1">
      <c r="A40" s="37" t="s">
        <v>34</v>
      </c>
      <c r="B40" s="33">
        <v>-25990.61</v>
      </c>
      <c r="C40" s="17">
        <v>0</v>
      </c>
      <c r="D40" s="17">
        <v>0</v>
      </c>
      <c r="E40" s="33">
        <v>-5927.94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-31918.55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-3430.99</v>
      </c>
      <c r="C42" s="17">
        <v>-1987.9</v>
      </c>
      <c r="D42" s="17">
        <v>-6774.61</v>
      </c>
      <c r="E42" s="17">
        <v>-6155.92</v>
      </c>
      <c r="F42" s="17">
        <v>-7009.88</v>
      </c>
      <c r="G42" s="17">
        <v>-3006.7</v>
      </c>
      <c r="H42" s="17">
        <v>-269.48</v>
      </c>
      <c r="I42" s="17">
        <v>-2505.28</v>
      </c>
      <c r="J42" s="17">
        <v>-2153.26</v>
      </c>
      <c r="K42" s="17">
        <v>-4035.37</v>
      </c>
      <c r="L42" s="30">
        <f aca="true" t="shared" si="13" ref="L42:L49">SUM(B42:K42)</f>
        <v>-37329.39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229835.98</v>
      </c>
      <c r="C56" s="41">
        <f t="shared" si="16"/>
        <v>196802.58000000002</v>
      </c>
      <c r="D56" s="41">
        <f t="shared" si="16"/>
        <v>670686.2799999998</v>
      </c>
      <c r="E56" s="41">
        <f t="shared" si="16"/>
        <v>221908.1100000001</v>
      </c>
      <c r="F56" s="41">
        <f t="shared" si="16"/>
        <v>191978.30999999994</v>
      </c>
      <c r="G56" s="41">
        <f t="shared" si="16"/>
        <v>297663.06999999995</v>
      </c>
      <c r="H56" s="41">
        <f t="shared" si="16"/>
        <v>261669.46999999997</v>
      </c>
      <c r="I56" s="41">
        <f t="shared" si="16"/>
        <v>77023.18</v>
      </c>
      <c r="J56" s="41">
        <f t="shared" si="16"/>
        <v>213172.27999999994</v>
      </c>
      <c r="K56" s="41">
        <f t="shared" si="16"/>
        <v>399502.07999999996</v>
      </c>
      <c r="L56" s="42">
        <f t="shared" si="14"/>
        <v>2760241.3399999994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229835.98</v>
      </c>
      <c r="C62" s="41">
        <f aca="true" t="shared" si="18" ref="C62:J62">SUM(C63:C74)</f>
        <v>196802.58000000002</v>
      </c>
      <c r="D62" s="41">
        <f t="shared" si="18"/>
        <v>670686.28</v>
      </c>
      <c r="E62" s="41">
        <f t="shared" si="18"/>
        <v>221908.11</v>
      </c>
      <c r="F62" s="41">
        <f t="shared" si="18"/>
        <v>191978.31</v>
      </c>
      <c r="G62" s="41">
        <f t="shared" si="18"/>
        <v>297663.07</v>
      </c>
      <c r="H62" s="41">
        <f t="shared" si="18"/>
        <v>261669.47</v>
      </c>
      <c r="I62" s="41">
        <f>SUM(I63:I79)</f>
        <v>77023.18</v>
      </c>
      <c r="J62" s="41">
        <f t="shared" si="18"/>
        <v>213172.28</v>
      </c>
      <c r="K62" s="41">
        <f>SUM(K63:K76)</f>
        <v>399502.08</v>
      </c>
      <c r="L62" s="41">
        <f>SUM(B62:K62)</f>
        <v>2760241.3400000003</v>
      </c>
      <c r="M62" s="40"/>
    </row>
    <row r="63" spans="1:13" ht="18.75" customHeight="1">
      <c r="A63" s="46" t="s">
        <v>46</v>
      </c>
      <c r="B63" s="57">
        <v>229835.98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229835.98</v>
      </c>
      <c r="M63"/>
    </row>
    <row r="64" spans="1:13" ht="18.75" customHeight="1">
      <c r="A64" s="46" t="s">
        <v>55</v>
      </c>
      <c r="B64" s="17">
        <v>0</v>
      </c>
      <c r="C64" s="57">
        <v>172458.1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172458.1</v>
      </c>
      <c r="M64"/>
    </row>
    <row r="65" spans="1:13" ht="18.75" customHeight="1">
      <c r="A65" s="46" t="s">
        <v>56</v>
      </c>
      <c r="B65" s="17">
        <v>0</v>
      </c>
      <c r="C65" s="57">
        <v>24344.48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24344.48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670686.28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670686.28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221908.11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221908.11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191978.31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191978.31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297663.07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297663.07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261669.47</v>
      </c>
      <c r="I70" s="17">
        <v>0</v>
      </c>
      <c r="J70" s="17">
        <v>0</v>
      </c>
      <c r="K70" s="17">
        <v>0</v>
      </c>
      <c r="L70" s="41">
        <f t="shared" si="19"/>
        <v>261669.47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77023.18</v>
      </c>
      <c r="J71" s="17">
        <v>0</v>
      </c>
      <c r="K71" s="17">
        <v>0</v>
      </c>
      <c r="L71" s="41">
        <f t="shared" si="19"/>
        <v>77023.18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213172.28</v>
      </c>
      <c r="K72" s="17">
        <v>0</v>
      </c>
      <c r="L72" s="41">
        <f t="shared" si="19"/>
        <v>213172.28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194237.91</v>
      </c>
      <c r="L73" s="41">
        <f t="shared" si="19"/>
        <v>194237.91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205264.17</v>
      </c>
      <c r="L74" s="41">
        <f t="shared" si="19"/>
        <v>205264.17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2024-07-12T19:28:34Z</dcterms:modified>
  <cp:category/>
  <cp:version/>
  <cp:contentType/>
  <cp:contentStatus/>
</cp:coreProperties>
</file>