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<sst xmlns="http://schemas.openxmlformats.org/spreadsheetml/2006/main" count="87" uniqueCount="86">
  <si>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</si>
  <si>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</si>
  <si>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</si>
  <si>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</si>
  <si>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</si>
  <si>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</si>
  <si>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</si>
  <si>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</si>
  <si>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</si>
  <si>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</si>
  <si>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</si>
  <si>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</si>
  <si>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</si>
  <si>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</si>
  <si>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</si>
  <si>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</si>
  <si>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</si>
  <si>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</si>
  <si>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</si>
  <si>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</si>
  <si>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</si>
  <si>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</si>
  <si>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</si>
  <si>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</si>
  <si>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</si>
  <si>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</si>
  <si>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</si>
  <si>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</si>
  <si>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</si>
  <si>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</si>
  <si>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</si>
  <si>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</si>
  <si>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</si>
  <si>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</si>
  <si>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</si>
  <si>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</si>
  <si>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</si>
  <si>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</si>
  <si>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</si>
  <si>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</si>
  <si>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</si>
  <si>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</si>
  <si>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</si>
  <si>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</si>
  <si>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</si>
  <si>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</si>
  <si>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</si>
  <si>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</si>
  <si>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</si>
  <si>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</si>
  <si>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</si>
  <si>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</si>
  <si>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</si>
  <si>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</si>
  <si>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</si>
  <si>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</si>
  <si>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</si>
  <si>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</si>
  <si>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</si>
  <si>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</si>
  <si>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</si>
  <si>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</si>
  <si>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</si>
  <si>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</si>
  <si>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</si>
  <si>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</si>
  <si>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</si>
  <si>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</si>
  <si>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</si>
  <si>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</si>
  <si>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</si>
  <si>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</si>
  <si>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</si>
  <si>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</si>
  <si>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</si>
  <si>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</si>
  <si>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</si>
  <si>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</si>
  <si>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</si>
  <si>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</si>
  <si>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</si>
  <si>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</si>
  <si>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</si>
  <si>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</si>
  <si>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08/07/24 - VENCIMENTO 16/07/24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</si>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</sst>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62511</v>
      </c>
      <c r="C7" s="10">
        <f aca="true" t="shared" si="0" ref="C7:K7">C8+C11</f>
        <v>79607</v>
      </c>
      <c r="D7" s="10">
        <f t="shared" si="0"/>
        <v>238679</v>
      </c>
      <c r="E7" s="10">
        <f t="shared" si="0"/>
        <v>188556</v>
      </c>
      <c r="F7" s="10">
        <f t="shared" si="0"/>
        <v>193715</v>
      </c>
      <c r="G7" s="10">
        <f t="shared" si="0"/>
        <v>107062</v>
      </c>
      <c r="H7" s="10">
        <f t="shared" si="0"/>
        <v>76447</v>
      </c>
      <c r="I7" s="10">
        <f t="shared" si="0"/>
        <v>91743</v>
      </c>
      <c r="J7" s="10">
        <f t="shared" si="0"/>
        <v>83108</v>
      </c>
      <c r="K7" s="10">
        <f t="shared" si="0"/>
        <v>159520</v>
      </c>
      <c r="L7" s="10">
        <f aca="true" t="shared" si="1" ref="L7:L13">SUM(B7:K7)</f>
        <v>1280948</v>
      </c>
      <c r="M7" s="11"/>
    </row>
    <row r="8" spans="1:13" ht="17.25" customHeight="1">
      <c r="A8" s="12" t="s">
        <v>81</v>
      </c>
      <c r="B8" s="13">
        <f>B9+B10</f>
        <v>3828</v>
      </c>
      <c r="C8" s="13">
        <f aca="true" t="shared" si="2" ref="C8:K8">C9+C10</f>
        <v>3851</v>
      </c>
      <c r="D8" s="13">
        <f t="shared" si="2"/>
        <v>12367</v>
      </c>
      <c r="E8" s="13">
        <f t="shared" si="2"/>
        <v>8968</v>
      </c>
      <c r="F8" s="13">
        <f t="shared" si="2"/>
        <v>8032</v>
      </c>
      <c r="G8" s="13">
        <f t="shared" si="2"/>
        <v>5854</v>
      </c>
      <c r="H8" s="13">
        <f t="shared" si="2"/>
        <v>3234</v>
      </c>
      <c r="I8" s="13">
        <f t="shared" si="2"/>
        <v>3394</v>
      </c>
      <c r="J8" s="13">
        <f t="shared" si="2"/>
        <v>4233</v>
      </c>
      <c r="K8" s="13">
        <f t="shared" si="2"/>
        <v>7522</v>
      </c>
      <c r="L8" s="13">
        <f t="shared" si="1"/>
        <v>61283</v>
      </c>
      <c r="M8"/>
    </row>
    <row r="9" spans="1:13" ht="17.25" customHeight="1">
      <c r="A9" s="14" t="s">
        <v>18</v>
      </c>
      <c r="B9" s="15">
        <v>3823</v>
      </c>
      <c r="C9" s="15">
        <v>3851</v>
      </c>
      <c r="D9" s="15">
        <v>12367</v>
      </c>
      <c r="E9" s="15">
        <v>8968</v>
      </c>
      <c r="F9" s="15">
        <v>8032</v>
      </c>
      <c r="G9" s="15">
        <v>5854</v>
      </c>
      <c r="H9" s="15">
        <v>3163</v>
      </c>
      <c r="I9" s="15">
        <v>3394</v>
      </c>
      <c r="J9" s="15">
        <v>4233</v>
      </c>
      <c r="K9" s="15">
        <v>7522</v>
      </c>
      <c r="L9" s="13">
        <f t="shared" si="1"/>
        <v>61207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70</v>
      </c>
      <c r="B11" s="15">
        <v>58683</v>
      </c>
      <c r="C11" s="15">
        <v>75756</v>
      </c>
      <c r="D11" s="15">
        <v>226312</v>
      </c>
      <c r="E11" s="15">
        <v>179588</v>
      </c>
      <c r="F11" s="15">
        <v>185683</v>
      </c>
      <c r="G11" s="15">
        <v>101208</v>
      </c>
      <c r="H11" s="15">
        <v>73213</v>
      </c>
      <c r="I11" s="15">
        <v>88349</v>
      </c>
      <c r="J11" s="15">
        <v>78875</v>
      </c>
      <c r="K11" s="15">
        <v>151998</v>
      </c>
      <c r="L11" s="13">
        <f t="shared" si="1"/>
        <v>1219665</v>
      </c>
      <c r="M11" s="56"/>
    </row>
    <row r="12" spans="1:13" ht="17.25" customHeight="1">
      <c r="A12" s="14" t="s">
        <v>83</v>
      </c>
      <c r="B12" s="15">
        <v>7873</v>
      </c>
      <c r="C12" s="15">
        <v>6666</v>
      </c>
      <c r="D12" s="15">
        <v>22917</v>
      </c>
      <c r="E12" s="15">
        <v>20989</v>
      </c>
      <c r="F12" s="15">
        <v>18181</v>
      </c>
      <c r="G12" s="15">
        <v>10848</v>
      </c>
      <c r="H12" s="15">
        <v>7635</v>
      </c>
      <c r="I12" s="15">
        <v>5543</v>
      </c>
      <c r="J12" s="15">
        <v>6502</v>
      </c>
      <c r="K12" s="15">
        <v>11250</v>
      </c>
      <c r="L12" s="13">
        <f t="shared" si="1"/>
        <v>118404</v>
      </c>
      <c r="M12" s="56"/>
    </row>
    <row r="13" spans="1:13" ht="17.25" customHeight="1">
      <c r="A13" s="14" t="s">
        <v>71</v>
      </c>
      <c r="B13" s="15">
        <f>+B11-B12</f>
        <v>50810</v>
      </c>
      <c r="C13" s="15">
        <f aca="true" t="shared" si="3" ref="C13:K13">+C11-C12</f>
        <v>69090</v>
      </c>
      <c r="D13" s="15">
        <f t="shared" si="3"/>
        <v>203395</v>
      </c>
      <c r="E13" s="15">
        <f t="shared" si="3"/>
        <v>158599</v>
      </c>
      <c r="F13" s="15">
        <f t="shared" si="3"/>
        <v>167502</v>
      </c>
      <c r="G13" s="15">
        <f t="shared" si="3"/>
        <v>90360</v>
      </c>
      <c r="H13" s="15">
        <f t="shared" si="3"/>
        <v>65578</v>
      </c>
      <c r="I13" s="15">
        <f t="shared" si="3"/>
        <v>82806</v>
      </c>
      <c r="J13" s="15">
        <f t="shared" si="3"/>
        <v>72373</v>
      </c>
      <c r="K13" s="15">
        <f t="shared" si="3"/>
        <v>140748</v>
      </c>
      <c r="L13" s="13">
        <f t="shared" si="1"/>
        <v>1101261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7.44</v>
      </c>
      <c r="C15" s="20">
        <v>4.2506</v>
      </c>
      <c r="D15" s="20">
        <v>5.0591</v>
      </c>
      <c r="E15" s="20">
        <v>5.1246</v>
      </c>
      <c r="F15" s="20">
        <v>4.5279</v>
      </c>
      <c r="G15" s="20">
        <v>4.9787</v>
      </c>
      <c r="H15" s="20">
        <v>5.4842</v>
      </c>
      <c r="I15" s="20">
        <v>4.547</v>
      </c>
      <c r="J15" s="20">
        <v>4.897</v>
      </c>
      <c r="K15" s="20">
        <v>3.9989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1.290615449406628</v>
      </c>
      <c r="C18" s="22">
        <v>1.387991915398325</v>
      </c>
      <c r="D18" s="22">
        <v>1.259918700137168</v>
      </c>
      <c r="E18" s="22">
        <v>1.283478472607233</v>
      </c>
      <c r="F18" s="22">
        <v>1.404656910394227</v>
      </c>
      <c r="G18" s="22">
        <v>1.417754660978846</v>
      </c>
      <c r="H18" s="22">
        <v>1.219684356212121</v>
      </c>
      <c r="I18" s="22">
        <v>1.309553441694272</v>
      </c>
      <c r="J18" s="22">
        <v>1.639043217930782</v>
      </c>
      <c r="K18" s="22">
        <v>1.326894307434624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704715.23</v>
      </c>
      <c r="C20" s="25">
        <f aca="true" t="shared" si="4" ref="C20:K20">SUM(C21:C30)</f>
        <v>486551.1</v>
      </c>
      <c r="D20" s="25">
        <f t="shared" si="4"/>
        <v>1590393.49</v>
      </c>
      <c r="E20" s="25">
        <f t="shared" si="4"/>
        <v>1292900.1400000004</v>
      </c>
      <c r="F20" s="25">
        <f t="shared" si="4"/>
        <v>1310055.3299999998</v>
      </c>
      <c r="G20" s="25">
        <f t="shared" si="4"/>
        <v>789183.0299999998</v>
      </c>
      <c r="H20" s="25">
        <f t="shared" si="4"/>
        <v>554997.01</v>
      </c>
      <c r="I20" s="25">
        <f t="shared" si="4"/>
        <v>564474.35</v>
      </c>
      <c r="J20" s="25">
        <f t="shared" si="4"/>
        <v>694134.5399999999</v>
      </c>
      <c r="K20" s="25">
        <f t="shared" si="4"/>
        <v>881377.56</v>
      </c>
      <c r="L20" s="25">
        <f>SUM(B20:K20)</f>
        <v>8868781.78</v>
      </c>
      <c r="M20"/>
    </row>
    <row r="21" spans="1:13" ht="17.25" customHeight="1">
      <c r="A21" s="26" t="s">
        <v>22</v>
      </c>
      <c r="B21" s="52">
        <f>ROUND((B15+B16)*B7,2)</f>
        <v>465081.84</v>
      </c>
      <c r="C21" s="52">
        <f aca="true" t="shared" si="5" ref="C21:K21">ROUND((C15+C16)*C7,2)</f>
        <v>338377.51</v>
      </c>
      <c r="D21" s="52">
        <f t="shared" si="5"/>
        <v>1207500.93</v>
      </c>
      <c r="E21" s="52">
        <f t="shared" si="5"/>
        <v>966274.08</v>
      </c>
      <c r="F21" s="52">
        <f t="shared" si="5"/>
        <v>877122.15</v>
      </c>
      <c r="G21" s="52">
        <f t="shared" si="5"/>
        <v>533029.58</v>
      </c>
      <c r="H21" s="52">
        <f t="shared" si="5"/>
        <v>419250.64</v>
      </c>
      <c r="I21" s="52">
        <f t="shared" si="5"/>
        <v>417155.42</v>
      </c>
      <c r="J21" s="52">
        <f t="shared" si="5"/>
        <v>406979.88</v>
      </c>
      <c r="K21" s="52">
        <f t="shared" si="5"/>
        <v>637904.53</v>
      </c>
      <c r="L21" s="33">
        <f aca="true" t="shared" si="6" ref="L21:L29">SUM(B21:K21)</f>
        <v>6268676.56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135159.97</v>
      </c>
      <c r="C22" s="33">
        <f t="shared" si="7"/>
        <v>131287.74</v>
      </c>
      <c r="D22" s="33">
        <f t="shared" si="7"/>
        <v>313852.07</v>
      </c>
      <c r="E22" s="33">
        <f t="shared" si="7"/>
        <v>273917.9</v>
      </c>
      <c r="F22" s="33">
        <f t="shared" si="7"/>
        <v>354933.54</v>
      </c>
      <c r="G22" s="33">
        <f t="shared" si="7"/>
        <v>222675.59</v>
      </c>
      <c r="H22" s="33">
        <f t="shared" si="7"/>
        <v>92102.81</v>
      </c>
      <c r="I22" s="33">
        <f t="shared" si="7"/>
        <v>129131.9</v>
      </c>
      <c r="J22" s="33">
        <f t="shared" si="7"/>
        <v>260077.73</v>
      </c>
      <c r="K22" s="33">
        <f t="shared" si="7"/>
        <v>208527.36</v>
      </c>
      <c r="L22" s="33">
        <f t="shared" si="6"/>
        <v>2121666.61</v>
      </c>
      <c r="M22"/>
    </row>
    <row r="23" spans="1:13" ht="17.25" customHeight="1">
      <c r="A23" s="27" t="s">
        <v>24</v>
      </c>
      <c r="B23" s="33">
        <v>0</v>
      </c>
      <c r="C23" s="33">
        <v>14283.02</v>
      </c>
      <c r="D23" s="33">
        <v>62811.44</v>
      </c>
      <c r="E23" s="33">
        <v>37707.12</v>
      </c>
      <c r="F23" s="33">
        <v>53623.79</v>
      </c>
      <c r="G23" s="33">
        <v>32227.95</v>
      </c>
      <c r="H23" s="33">
        <v>23214.17</v>
      </c>
      <c r="I23" s="33">
        <v>15454.05</v>
      </c>
      <c r="J23" s="33">
        <v>22337.97</v>
      </c>
      <c r="K23" s="33">
        <v>29854.76</v>
      </c>
      <c r="L23" s="33">
        <f t="shared" si="6"/>
        <v>291514.27</v>
      </c>
      <c r="M23"/>
    </row>
    <row r="24" spans="1:13" ht="17.25" customHeight="1">
      <c r="A24" s="27" t="s">
        <v>25</v>
      </c>
      <c r="B24" s="33">
        <v>1808.61</v>
      </c>
      <c r="C24" s="29">
        <v>1808.61</v>
      </c>
      <c r="D24" s="29">
        <v>3617.22</v>
      </c>
      <c r="E24" s="29">
        <v>3617.22</v>
      </c>
      <c r="F24" s="33">
        <v>3617.22</v>
      </c>
      <c r="G24" s="29">
        <v>0</v>
      </c>
      <c r="H24" s="33">
        <v>1808.61</v>
      </c>
      <c r="I24" s="29">
        <v>1808.61</v>
      </c>
      <c r="J24" s="29">
        <v>3617.22</v>
      </c>
      <c r="K24" s="29">
        <v>3617.22</v>
      </c>
      <c r="L24" s="33">
        <f t="shared" si="6"/>
        <v>25320.54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626.06</v>
      </c>
      <c r="C26" s="33">
        <v>432.14</v>
      </c>
      <c r="D26" s="33">
        <v>1410.01</v>
      </c>
      <c r="E26" s="33">
        <v>1146.85</v>
      </c>
      <c r="F26" s="33">
        <v>1160.7</v>
      </c>
      <c r="G26" s="33">
        <v>700.85</v>
      </c>
      <c r="H26" s="33">
        <v>493.09</v>
      </c>
      <c r="I26" s="33">
        <v>501.4</v>
      </c>
      <c r="J26" s="33">
        <v>614.98</v>
      </c>
      <c r="K26" s="33">
        <v>781.18</v>
      </c>
      <c r="L26" s="33">
        <f t="shared" si="6"/>
        <v>7867.26</v>
      </c>
      <c r="M26" s="56"/>
    </row>
    <row r="27" spans="1:13" ht="17.25" customHeight="1">
      <c r="A27" s="27" t="s">
        <v>74</v>
      </c>
      <c r="B27" s="33">
        <v>323.1</v>
      </c>
      <c r="C27" s="33">
        <v>251.48</v>
      </c>
      <c r="D27" s="33">
        <v>819.58</v>
      </c>
      <c r="E27" s="33">
        <v>626.82</v>
      </c>
      <c r="F27" s="33">
        <v>683.69</v>
      </c>
      <c r="G27" s="33">
        <v>382.84</v>
      </c>
      <c r="H27" s="33">
        <v>280.13</v>
      </c>
      <c r="I27" s="33">
        <v>288.44</v>
      </c>
      <c r="J27" s="33">
        <v>347.65</v>
      </c>
      <c r="K27" s="33">
        <v>476.49</v>
      </c>
      <c r="L27" s="33">
        <f t="shared" si="6"/>
        <v>4480.22</v>
      </c>
      <c r="M27" s="56"/>
    </row>
    <row r="28" spans="1:13" ht="17.25" customHeight="1">
      <c r="A28" s="27" t="s">
        <v>75</v>
      </c>
      <c r="B28" s="33">
        <v>150.7</v>
      </c>
      <c r="C28" s="33">
        <v>110.6</v>
      </c>
      <c r="D28" s="33">
        <v>382.24</v>
      </c>
      <c r="E28" s="33">
        <v>292.34</v>
      </c>
      <c r="F28" s="33">
        <v>316.27</v>
      </c>
      <c r="G28" s="33">
        <v>166.22</v>
      </c>
      <c r="H28" s="33">
        <v>130.65</v>
      </c>
      <c r="I28" s="33">
        <v>134.53</v>
      </c>
      <c r="J28" s="33">
        <v>159.11</v>
      </c>
      <c r="K28" s="33">
        <v>216.02</v>
      </c>
      <c r="L28" s="33">
        <f t="shared" si="6"/>
        <v>2058.68</v>
      </c>
      <c r="M28" s="56"/>
    </row>
    <row r="29" spans="1:13" ht="17.25" customHeight="1">
      <c r="A29" s="27" t="s">
        <v>85</v>
      </c>
      <c r="B29" s="33">
        <v>101564.95</v>
      </c>
      <c r="C29" s="33">
        <v>0</v>
      </c>
      <c r="D29" s="33">
        <v>0</v>
      </c>
      <c r="E29" s="33">
        <v>9317.81</v>
      </c>
      <c r="F29" s="33">
        <v>18597.97</v>
      </c>
      <c r="G29" s="33">
        <v>0</v>
      </c>
      <c r="H29" s="33">
        <v>17716.91</v>
      </c>
      <c r="I29" s="33">
        <v>0</v>
      </c>
      <c r="J29" s="33">
        <v>0</v>
      </c>
      <c r="K29" s="33">
        <v>0</v>
      </c>
      <c r="L29" s="33">
        <f t="shared" si="6"/>
        <v>147197.63999999998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-133700.78</v>
      </c>
      <c r="C32" s="33">
        <f t="shared" si="8"/>
        <v>-22750.410000000003</v>
      </c>
      <c r="D32" s="33">
        <f t="shared" si="8"/>
        <v>-70962.23000000001</v>
      </c>
      <c r="E32" s="33">
        <f t="shared" si="8"/>
        <v>1502085.86</v>
      </c>
      <c r="F32" s="33">
        <f t="shared" si="8"/>
        <v>1683558.6500000001</v>
      </c>
      <c r="G32" s="33">
        <f t="shared" si="8"/>
        <v>-34243.43</v>
      </c>
      <c r="H32" s="33">
        <f t="shared" si="8"/>
        <v>-14214.2</v>
      </c>
      <c r="I32" s="33">
        <f t="shared" si="8"/>
        <v>680051.76</v>
      </c>
      <c r="J32" s="33">
        <f t="shared" si="8"/>
        <v>-25665.550000000003</v>
      </c>
      <c r="K32" s="33">
        <f t="shared" si="8"/>
        <v>-41910.58</v>
      </c>
      <c r="L32" s="33">
        <f aca="true" t="shared" si="9" ref="L32:L39">SUM(B32:K32)</f>
        <v>3522249.09</v>
      </c>
      <c r="M32"/>
    </row>
    <row r="33" spans="1:13" ht="18.75" customHeight="1">
      <c r="A33" s="27" t="s">
        <v>28</v>
      </c>
      <c r="B33" s="33">
        <f>B34+B35+B36+B37</f>
        <v>-16821.2</v>
      </c>
      <c r="C33" s="33">
        <f aca="true" t="shared" si="10" ref="C33:K33">C34+C35+C36+C37</f>
        <v>-16944.4</v>
      </c>
      <c r="D33" s="33">
        <f t="shared" si="10"/>
        <v>-54414.8</v>
      </c>
      <c r="E33" s="33">
        <f t="shared" si="10"/>
        <v>-39459.2</v>
      </c>
      <c r="F33" s="33">
        <f t="shared" si="10"/>
        <v>-35340.8</v>
      </c>
      <c r="G33" s="33">
        <f t="shared" si="10"/>
        <v>-25757.6</v>
      </c>
      <c r="H33" s="33">
        <f t="shared" si="10"/>
        <v>-13917.2</v>
      </c>
      <c r="I33" s="33">
        <f t="shared" si="10"/>
        <v>-20308.5</v>
      </c>
      <c r="J33" s="33">
        <f t="shared" si="10"/>
        <v>-18625.2</v>
      </c>
      <c r="K33" s="33">
        <f t="shared" si="10"/>
        <v>-33096.8</v>
      </c>
      <c r="L33" s="33">
        <f t="shared" si="9"/>
        <v>-274685.70000000007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-16821.2</v>
      </c>
      <c r="C34" s="33">
        <f t="shared" si="11"/>
        <v>-16944.4</v>
      </c>
      <c r="D34" s="33">
        <f t="shared" si="11"/>
        <v>-54414.8</v>
      </c>
      <c r="E34" s="33">
        <f t="shared" si="11"/>
        <v>-39459.2</v>
      </c>
      <c r="F34" s="33">
        <f t="shared" si="11"/>
        <v>-35340.8</v>
      </c>
      <c r="G34" s="33">
        <f t="shared" si="11"/>
        <v>-25757.6</v>
      </c>
      <c r="H34" s="33">
        <f t="shared" si="11"/>
        <v>-13917.2</v>
      </c>
      <c r="I34" s="33">
        <f t="shared" si="11"/>
        <v>-14933.6</v>
      </c>
      <c r="J34" s="33">
        <f t="shared" si="11"/>
        <v>-18625.2</v>
      </c>
      <c r="K34" s="33">
        <f t="shared" si="11"/>
        <v>-33096.8</v>
      </c>
      <c r="L34" s="33">
        <f t="shared" si="9"/>
        <v>-269310.80000000005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-5374.9</v>
      </c>
      <c r="J37" s="17">
        <v>0</v>
      </c>
      <c r="K37" s="17">
        <v>0</v>
      </c>
      <c r="L37" s="33">
        <f t="shared" si="9"/>
        <v>-5374.9</v>
      </c>
      <c r="M37"/>
    </row>
    <row r="38" spans="1:13" s="36" customFormat="1" ht="18.75" customHeight="1">
      <c r="A38" s="27" t="s">
        <v>32</v>
      </c>
      <c r="B38" s="38">
        <f>SUM(B39:B50)</f>
        <v>-116879.58</v>
      </c>
      <c r="C38" s="38">
        <f aca="true" t="shared" si="12" ref="C38:K38">SUM(C39:C50)</f>
        <v>-5806.01</v>
      </c>
      <c r="D38" s="38">
        <f t="shared" si="12"/>
        <v>-16547.43</v>
      </c>
      <c r="E38" s="38">
        <f t="shared" si="12"/>
        <v>1541545.06</v>
      </c>
      <c r="F38" s="38">
        <f t="shared" si="12"/>
        <v>1718899.4500000002</v>
      </c>
      <c r="G38" s="38">
        <f t="shared" si="12"/>
        <v>-8485.83</v>
      </c>
      <c r="H38" s="38">
        <f t="shared" si="12"/>
        <v>-297</v>
      </c>
      <c r="I38" s="38">
        <f t="shared" si="12"/>
        <v>700360.26</v>
      </c>
      <c r="J38" s="38">
        <f t="shared" si="12"/>
        <v>-7040.35</v>
      </c>
      <c r="K38" s="38">
        <f t="shared" si="12"/>
        <v>-8813.78</v>
      </c>
      <c r="L38" s="33">
        <f t="shared" si="9"/>
        <v>3796934.79</v>
      </c>
      <c r="M38"/>
    </row>
    <row r="39" spans="1:13" ht="18.75" customHeight="1">
      <c r="A39" s="37" t="s">
        <v>33</v>
      </c>
      <c r="B39" s="38">
        <v>-83841.82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-83841.82</v>
      </c>
      <c r="M39"/>
    </row>
    <row r="40" spans="1:13" ht="18.75" customHeight="1">
      <c r="A40" s="37" t="s">
        <v>34</v>
      </c>
      <c r="B40" s="33">
        <v>-25990.61</v>
      </c>
      <c r="C40" s="17">
        <v>0</v>
      </c>
      <c r="D40" s="17">
        <v>0</v>
      </c>
      <c r="E40" s="33">
        <v>-5927.94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-31918.55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-7047.15</v>
      </c>
      <c r="C42" s="17">
        <v>-4865.51</v>
      </c>
      <c r="D42" s="17">
        <v>-15903.93</v>
      </c>
      <c r="E42" s="17">
        <v>-12929</v>
      </c>
      <c r="F42" s="17">
        <v>-13100.55</v>
      </c>
      <c r="G42" s="17">
        <v>-7891.83</v>
      </c>
      <c r="H42" s="17">
        <v>0</v>
      </c>
      <c r="I42" s="17">
        <v>-5644.74</v>
      </c>
      <c r="J42" s="17">
        <v>-6941.35</v>
      </c>
      <c r="K42" s="17">
        <v>-8813.78</v>
      </c>
      <c r="L42" s="30">
        <f aca="true" t="shared" si="13" ref="L42:L49">SUM(B42:K42)</f>
        <v>-83137.84000000001</v>
      </c>
      <c r="M42"/>
    </row>
    <row r="43" spans="1:13" ht="18.75" customHeight="1">
      <c r="A43" s="37" t="s">
        <v>37</v>
      </c>
      <c r="B43" s="17">
        <v>0</v>
      </c>
      <c r="C43" s="17">
        <v>-940.5</v>
      </c>
      <c r="D43" s="17">
        <v>-643.5</v>
      </c>
      <c r="E43" s="17">
        <v>-198</v>
      </c>
      <c r="F43" s="17">
        <v>0</v>
      </c>
      <c r="G43" s="17">
        <v>-594</v>
      </c>
      <c r="H43" s="17">
        <v>-297</v>
      </c>
      <c r="I43" s="17">
        <v>-495</v>
      </c>
      <c r="J43" s="17">
        <v>-99</v>
      </c>
      <c r="K43" s="17">
        <v>0</v>
      </c>
      <c r="L43" s="30">
        <f t="shared" si="13"/>
        <v>-3267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571014.45</v>
      </c>
      <c r="C56" s="41">
        <f t="shared" si="16"/>
        <v>463800.68999999994</v>
      </c>
      <c r="D56" s="41">
        <f t="shared" si="16"/>
        <v>1519431.26</v>
      </c>
      <c r="E56" s="41">
        <f t="shared" si="16"/>
        <v>2794986.0000000005</v>
      </c>
      <c r="F56" s="41">
        <f t="shared" si="16"/>
        <v>2993613.98</v>
      </c>
      <c r="G56" s="41">
        <f t="shared" si="16"/>
        <v>754939.5999999997</v>
      </c>
      <c r="H56" s="41">
        <f t="shared" si="16"/>
        <v>540782.81</v>
      </c>
      <c r="I56" s="41">
        <f t="shared" si="16"/>
        <v>1244526.1099999999</v>
      </c>
      <c r="J56" s="41">
        <f t="shared" si="16"/>
        <v>668468.9899999999</v>
      </c>
      <c r="K56" s="41">
        <f t="shared" si="16"/>
        <v>839466.9800000001</v>
      </c>
      <c r="L56" s="42">
        <f t="shared" si="14"/>
        <v>12391030.870000001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571014.45</v>
      </c>
      <c r="C62" s="41">
        <f aca="true" t="shared" si="18" ref="C62:J62">SUM(C63:C74)</f>
        <v>463800.69</v>
      </c>
      <c r="D62" s="41">
        <f t="shared" si="18"/>
        <v>1519431.26</v>
      </c>
      <c r="E62" s="41">
        <f t="shared" si="18"/>
        <v>2794986</v>
      </c>
      <c r="F62" s="41">
        <f t="shared" si="18"/>
        <v>2993613.98</v>
      </c>
      <c r="G62" s="41">
        <f t="shared" si="18"/>
        <v>754939.6</v>
      </c>
      <c r="H62" s="41">
        <f t="shared" si="18"/>
        <v>540782.81</v>
      </c>
      <c r="I62" s="41">
        <f>SUM(I63:I79)</f>
        <v>1244526.11</v>
      </c>
      <c r="J62" s="41">
        <f t="shared" si="18"/>
        <v>668468.99</v>
      </c>
      <c r="K62" s="41">
        <f>SUM(K63:K76)</f>
        <v>839466.98</v>
      </c>
      <c r="L62" s="41">
        <f>SUM(B62:K62)</f>
        <v>12391030.870000001</v>
      </c>
      <c r="M62" s="40"/>
    </row>
    <row r="63" spans="1:13" ht="18.75" customHeight="1">
      <c r="A63" s="46" t="s">
        <v>46</v>
      </c>
      <c r="B63" s="57">
        <v>571014.45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571014.45</v>
      </c>
      <c r="M63"/>
    </row>
    <row r="64" spans="1:13" ht="18.75" customHeight="1">
      <c r="A64" s="46" t="s">
        <v>55</v>
      </c>
      <c r="B64" s="17">
        <v>0</v>
      </c>
      <c r="C64" s="57">
        <v>406243.02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406243.02</v>
      </c>
      <c r="M64"/>
    </row>
    <row r="65" spans="1:13" ht="18.75" customHeight="1">
      <c r="A65" s="46" t="s">
        <v>56</v>
      </c>
      <c r="B65" s="17">
        <v>0</v>
      </c>
      <c r="C65" s="57">
        <v>57557.67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57557.67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1519431.26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1519431.26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2794986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2794986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2993613.98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2993613.98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754939.6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754939.6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540782.81</v>
      </c>
      <c r="I70" s="17">
        <v>0</v>
      </c>
      <c r="J70" s="17">
        <v>0</v>
      </c>
      <c r="K70" s="17">
        <v>0</v>
      </c>
      <c r="L70" s="41">
        <f t="shared" si="19"/>
        <v>540782.81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1244526.11</v>
      </c>
      <c r="J71" s="17">
        <v>0</v>
      </c>
      <c r="K71" s="17">
        <v>0</v>
      </c>
      <c r="L71" s="41">
        <f t="shared" si="19"/>
        <v>1244526.11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668468.99</v>
      </c>
      <c r="K72" s="17">
        <v>0</v>
      </c>
      <c r="L72" s="41">
        <f t="shared" si="19"/>
        <v>668468.99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514257.47</v>
      </c>
      <c r="L73" s="41">
        <f t="shared" si="19"/>
        <v>514257.47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325209.51</v>
      </c>
      <c r="L74" s="41">
        <f t="shared" si="19"/>
        <v>325209.51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2024-07-16T03:07:16Z</dcterms:modified>
  <cp:category/>
  <cp:version/>
  <cp:contentType/>
  <cp:contentStatus/>
</cp:coreProperties>
</file>