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<sst xmlns="http://schemas.openxmlformats.org/spreadsheetml/2006/main" count="87" uniqueCount="86">
  <si>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</si>
  <si>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</si>
  <si>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</si>
  <si>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</si>
  <si>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</si>
  <si>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</si>
  <si>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</si>
  <si>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</si>
  <si>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</si>
  <si>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</si>
  <si>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</si>
  <si>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</si>
  <si>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</si>
  <si>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</si>
  <si>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</si>
  <si>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</si>
  <si>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</si>
  <si>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</si>
  <si>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</si>
  <si>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</si>
  <si>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</si>
  <si>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</si>
  <si>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</si>
  <si>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</si>
  <si>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</si>
  <si>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</si>
  <si>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</si>
  <si>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</si>
  <si>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</si>
  <si>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</si>
  <si>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</si>
  <si>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</si>
  <si>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</si>
  <si>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</si>
  <si>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</si>
  <si>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</si>
  <si>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</si>
  <si>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</si>
  <si>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</si>
  <si>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</si>
  <si>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</si>
  <si>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</si>
  <si>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</si>
  <si>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</si>
  <si>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</si>
  <si>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</si>
  <si>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</si>
  <si>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</si>
  <si>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</si>
  <si>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</si>
  <si>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</si>
  <si>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</si>
  <si>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</si>
  <si>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</si>
  <si>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</si>
  <si>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</si>
  <si>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</si>
  <si>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</si>
  <si>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</si>
  <si>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</si>
  <si>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</si>
  <si>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</si>
  <si>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</si>
  <si>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</si>
  <si>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</si>
  <si>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</si>
  <si>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</si>
  <si>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</si>
  <si>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</si>
  <si>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</si>
  <si>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</si>
  <si>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</si>
  <si>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</si>
  <si>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</si>
  <si>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</si>
  <si>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</si>
  <si>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</si>
  <si>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</si>
  <si>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</si>
  <si>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</si>
  <si>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</si>
  <si>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</si>
  <si>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</si>
  <si>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</si>
  <si>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09/07/24 - VENCIMENTO 16/07/24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</si>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</sst>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22081</v>
      </c>
      <c r="C7" s="10">
        <f aca="true" t="shared" si="0" ref="C7:K7">C8+C11</f>
        <v>30447</v>
      </c>
      <c r="D7" s="10">
        <f t="shared" si="0"/>
        <v>97686</v>
      </c>
      <c r="E7" s="10">
        <f t="shared" si="0"/>
        <v>79536</v>
      </c>
      <c r="F7" s="10">
        <f t="shared" si="0"/>
        <v>88621</v>
      </c>
      <c r="G7" s="10">
        <f t="shared" si="0"/>
        <v>42352</v>
      </c>
      <c r="H7" s="10">
        <f t="shared" si="0"/>
        <v>28424</v>
      </c>
      <c r="I7" s="10">
        <f t="shared" si="0"/>
        <v>46205</v>
      </c>
      <c r="J7" s="10">
        <f t="shared" si="0"/>
        <v>28393</v>
      </c>
      <c r="K7" s="10">
        <f t="shared" si="0"/>
        <v>72499</v>
      </c>
      <c r="L7" s="10">
        <f aca="true" t="shared" si="1" ref="L7:L13">SUM(B7:K7)</f>
        <v>536244</v>
      </c>
      <c r="M7" s="11"/>
    </row>
    <row r="8" spans="1:13" ht="17.25" customHeight="1">
      <c r="A8" s="12" t="s">
        <v>81</v>
      </c>
      <c r="B8" s="13">
        <f>B9+B10</f>
        <v>1524</v>
      </c>
      <c r="C8" s="13">
        <f aca="true" t="shared" si="2" ref="C8:K8">C9+C10</f>
        <v>1528</v>
      </c>
      <c r="D8" s="13">
        <f t="shared" si="2"/>
        <v>5586</v>
      </c>
      <c r="E8" s="13">
        <f t="shared" si="2"/>
        <v>3964</v>
      </c>
      <c r="F8" s="13">
        <f t="shared" si="2"/>
        <v>3872</v>
      </c>
      <c r="G8" s="13">
        <f t="shared" si="2"/>
        <v>2539</v>
      </c>
      <c r="H8" s="13">
        <f t="shared" si="2"/>
        <v>1344</v>
      </c>
      <c r="I8" s="13">
        <f t="shared" si="2"/>
        <v>1743</v>
      </c>
      <c r="J8" s="13">
        <f t="shared" si="2"/>
        <v>1402</v>
      </c>
      <c r="K8" s="13">
        <f t="shared" si="2"/>
        <v>3305</v>
      </c>
      <c r="L8" s="13">
        <f t="shared" si="1"/>
        <v>26807</v>
      </c>
      <c r="M8"/>
    </row>
    <row r="9" spans="1:13" ht="17.25" customHeight="1">
      <c r="A9" s="14" t="s">
        <v>18</v>
      </c>
      <c r="B9" s="15">
        <v>1524</v>
      </c>
      <c r="C9" s="15">
        <v>1528</v>
      </c>
      <c r="D9" s="15">
        <v>5586</v>
      </c>
      <c r="E9" s="15">
        <v>3964</v>
      </c>
      <c r="F9" s="15">
        <v>3872</v>
      </c>
      <c r="G9" s="15">
        <v>2539</v>
      </c>
      <c r="H9" s="15">
        <v>1312</v>
      </c>
      <c r="I9" s="15">
        <v>1743</v>
      </c>
      <c r="J9" s="15">
        <v>1402</v>
      </c>
      <c r="K9" s="15">
        <v>3305</v>
      </c>
      <c r="L9" s="13">
        <f t="shared" si="1"/>
        <v>26775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32</v>
      </c>
      <c r="M10"/>
    </row>
    <row r="11" spans="1:13" ht="17.25" customHeight="1">
      <c r="A11" s="12" t="s">
        <v>70</v>
      </c>
      <c r="B11" s="15">
        <v>20557</v>
      </c>
      <c r="C11" s="15">
        <v>28919</v>
      </c>
      <c r="D11" s="15">
        <v>92100</v>
      </c>
      <c r="E11" s="15">
        <v>75572</v>
      </c>
      <c r="F11" s="15">
        <v>84749</v>
      </c>
      <c r="G11" s="15">
        <v>39813</v>
      </c>
      <c r="H11" s="15">
        <v>27080</v>
      </c>
      <c r="I11" s="15">
        <v>44462</v>
      </c>
      <c r="J11" s="15">
        <v>26991</v>
      </c>
      <c r="K11" s="15">
        <v>69194</v>
      </c>
      <c r="L11" s="13">
        <f t="shared" si="1"/>
        <v>509437</v>
      </c>
      <c r="M11" s="56"/>
    </row>
    <row r="12" spans="1:13" ht="17.25" customHeight="1">
      <c r="A12" s="14" t="s">
        <v>83</v>
      </c>
      <c r="B12" s="15">
        <v>2183</v>
      </c>
      <c r="C12" s="15">
        <v>1775</v>
      </c>
      <c r="D12" s="15">
        <v>6857</v>
      </c>
      <c r="E12" s="15">
        <v>6693</v>
      </c>
      <c r="F12" s="15">
        <v>6474</v>
      </c>
      <c r="G12" s="15">
        <v>3482</v>
      </c>
      <c r="H12" s="15">
        <v>2241</v>
      </c>
      <c r="I12" s="15">
        <v>1884</v>
      </c>
      <c r="J12" s="15">
        <v>1659</v>
      </c>
      <c r="K12" s="15">
        <v>3753</v>
      </c>
      <c r="L12" s="13">
        <f t="shared" si="1"/>
        <v>37001</v>
      </c>
      <c r="M12" s="56"/>
    </row>
    <row r="13" spans="1:13" ht="17.25" customHeight="1">
      <c r="A13" s="14" t="s">
        <v>71</v>
      </c>
      <c r="B13" s="15">
        <f>+B11-B12</f>
        <v>18374</v>
      </c>
      <c r="C13" s="15">
        <f aca="true" t="shared" si="3" ref="C13:K13">+C11-C12</f>
        <v>27144</v>
      </c>
      <c r="D13" s="15">
        <f t="shared" si="3"/>
        <v>85243</v>
      </c>
      <c r="E13" s="15">
        <f t="shared" si="3"/>
        <v>68879</v>
      </c>
      <c r="F13" s="15">
        <f t="shared" si="3"/>
        <v>78275</v>
      </c>
      <c r="G13" s="15">
        <f t="shared" si="3"/>
        <v>36331</v>
      </c>
      <c r="H13" s="15">
        <f t="shared" si="3"/>
        <v>24839</v>
      </c>
      <c r="I13" s="15">
        <f t="shared" si="3"/>
        <v>42578</v>
      </c>
      <c r="J13" s="15">
        <f t="shared" si="3"/>
        <v>25332</v>
      </c>
      <c r="K13" s="15">
        <f t="shared" si="3"/>
        <v>65441</v>
      </c>
      <c r="L13" s="13">
        <f t="shared" si="1"/>
        <v>472436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7.44</v>
      </c>
      <c r="C15" s="20">
        <v>4.2506</v>
      </c>
      <c r="D15" s="20">
        <v>5.0591</v>
      </c>
      <c r="E15" s="20">
        <v>5.1246</v>
      </c>
      <c r="F15" s="20">
        <v>4.5279</v>
      </c>
      <c r="G15" s="20">
        <v>4.9787</v>
      </c>
      <c r="H15" s="20">
        <v>5.4842</v>
      </c>
      <c r="I15" s="20">
        <v>4.547</v>
      </c>
      <c r="J15" s="20">
        <v>4.897</v>
      </c>
      <c r="K15" s="20">
        <v>3.9989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1.291634426889272</v>
      </c>
      <c r="C18" s="22">
        <v>1.392499562315171</v>
      </c>
      <c r="D18" s="22">
        <v>1.263541986808318</v>
      </c>
      <c r="E18" s="22">
        <v>1.294184835999529</v>
      </c>
      <c r="F18" s="22">
        <v>1.444797298116235</v>
      </c>
      <c r="G18" s="22">
        <v>1.396348036293557</v>
      </c>
      <c r="H18" s="22">
        <v>1.228598590067434</v>
      </c>
      <c r="I18" s="22">
        <v>1.278271844650632</v>
      </c>
      <c r="J18" s="22">
        <v>1.635143484807701</v>
      </c>
      <c r="K18" s="22">
        <v>1.320966685642418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316655.45</v>
      </c>
      <c r="C20" s="25">
        <f aca="true" t="shared" si="4" ref="C20:K20">SUM(C21:C30)</f>
        <v>191739.87000000002</v>
      </c>
      <c r="D20" s="25">
        <f t="shared" si="4"/>
        <v>670415.2699999999</v>
      </c>
      <c r="E20" s="25">
        <f t="shared" si="4"/>
        <v>576675.92</v>
      </c>
      <c r="F20" s="25">
        <f t="shared" si="4"/>
        <v>639551.59</v>
      </c>
      <c r="G20" s="25">
        <f t="shared" si="4"/>
        <v>315551.13</v>
      </c>
      <c r="H20" s="25">
        <f t="shared" si="4"/>
        <v>224556.01</v>
      </c>
      <c r="I20" s="25">
        <f t="shared" si="4"/>
        <v>281304.86000000004</v>
      </c>
      <c r="J20" s="25">
        <f t="shared" si="4"/>
        <v>242480.63999999996</v>
      </c>
      <c r="K20" s="25">
        <f t="shared" si="4"/>
        <v>409029.25</v>
      </c>
      <c r="L20" s="25">
        <f>SUM(B20:K20)</f>
        <v>3867959.9899999993</v>
      </c>
      <c r="M20"/>
    </row>
    <row r="21" spans="1:13" ht="17.25" customHeight="1">
      <c r="A21" s="26" t="s">
        <v>22</v>
      </c>
      <c r="B21" s="52">
        <f>ROUND((B15+B16)*B7,2)</f>
        <v>164282.64</v>
      </c>
      <c r="C21" s="52">
        <f aca="true" t="shared" si="5" ref="C21:K21">ROUND((C15+C16)*C7,2)</f>
        <v>129418.02</v>
      </c>
      <c r="D21" s="52">
        <f t="shared" si="5"/>
        <v>494203.24</v>
      </c>
      <c r="E21" s="52">
        <f t="shared" si="5"/>
        <v>407590.19</v>
      </c>
      <c r="F21" s="52">
        <f t="shared" si="5"/>
        <v>401267.03</v>
      </c>
      <c r="G21" s="52">
        <f t="shared" si="5"/>
        <v>210857.9</v>
      </c>
      <c r="H21" s="52">
        <f t="shared" si="5"/>
        <v>155882.9</v>
      </c>
      <c r="I21" s="52">
        <f t="shared" si="5"/>
        <v>210094.14</v>
      </c>
      <c r="J21" s="52">
        <f t="shared" si="5"/>
        <v>139040.52</v>
      </c>
      <c r="K21" s="52">
        <f t="shared" si="5"/>
        <v>289916.25</v>
      </c>
      <c r="L21" s="33">
        <f aca="true" t="shared" si="6" ref="L21:L29">SUM(B21:K21)</f>
        <v>2602552.83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47910.47</v>
      </c>
      <c r="C22" s="33">
        <f t="shared" si="7"/>
        <v>50796.52</v>
      </c>
      <c r="D22" s="33">
        <f t="shared" si="7"/>
        <v>130243.3</v>
      </c>
      <c r="E22" s="33">
        <f t="shared" si="7"/>
        <v>119906.85</v>
      </c>
      <c r="F22" s="33">
        <f t="shared" si="7"/>
        <v>178482.49</v>
      </c>
      <c r="G22" s="33">
        <f t="shared" si="7"/>
        <v>83573.11</v>
      </c>
      <c r="H22" s="33">
        <f t="shared" si="7"/>
        <v>35634.61</v>
      </c>
      <c r="I22" s="33">
        <f t="shared" si="7"/>
        <v>58463.28</v>
      </c>
      <c r="J22" s="33">
        <f t="shared" si="7"/>
        <v>88310.68</v>
      </c>
      <c r="K22" s="33">
        <f t="shared" si="7"/>
        <v>93053.46</v>
      </c>
      <c r="L22" s="33">
        <f t="shared" si="6"/>
        <v>886374.77</v>
      </c>
      <c r="M22"/>
    </row>
    <row r="23" spans="1:13" ht="17.25" customHeight="1">
      <c r="A23" s="27" t="s">
        <v>24</v>
      </c>
      <c r="B23" s="33">
        <v>0</v>
      </c>
      <c r="C23" s="33">
        <v>8983.44</v>
      </c>
      <c r="D23" s="33">
        <v>39850.49</v>
      </c>
      <c r="E23" s="33">
        <v>34205.55</v>
      </c>
      <c r="F23" s="33">
        <v>35345.89</v>
      </c>
      <c r="G23" s="33">
        <v>19958.86</v>
      </c>
      <c r="H23" s="33">
        <v>12667.29</v>
      </c>
      <c r="I23" s="33">
        <v>9970.14</v>
      </c>
      <c r="J23" s="33">
        <v>10534.53</v>
      </c>
      <c r="K23" s="33">
        <v>20957.54</v>
      </c>
      <c r="L23" s="33">
        <f t="shared" si="6"/>
        <v>192473.73000000004</v>
      </c>
      <c r="M23"/>
    </row>
    <row r="24" spans="1:13" ht="17.25" customHeight="1">
      <c r="A24" s="27" t="s">
        <v>25</v>
      </c>
      <c r="B24" s="33">
        <v>1808.61</v>
      </c>
      <c r="C24" s="29">
        <v>1808.61</v>
      </c>
      <c r="D24" s="29">
        <v>3617.22</v>
      </c>
      <c r="E24" s="29">
        <v>3617.22</v>
      </c>
      <c r="F24" s="33">
        <v>3617.22</v>
      </c>
      <c r="G24" s="29">
        <v>0</v>
      </c>
      <c r="H24" s="33">
        <v>1808.61</v>
      </c>
      <c r="I24" s="29">
        <v>1808.61</v>
      </c>
      <c r="J24" s="29">
        <v>3617.22</v>
      </c>
      <c r="K24" s="29">
        <v>3617.22</v>
      </c>
      <c r="L24" s="33">
        <f t="shared" si="6"/>
        <v>25320.54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614.98</v>
      </c>
      <c r="C26" s="33">
        <v>371.2</v>
      </c>
      <c r="D26" s="33">
        <v>1299.2</v>
      </c>
      <c r="E26" s="33">
        <v>1119.14</v>
      </c>
      <c r="F26" s="33">
        <v>1241.03</v>
      </c>
      <c r="G26" s="33">
        <v>612.2</v>
      </c>
      <c r="H26" s="33">
        <v>434.91</v>
      </c>
      <c r="I26" s="33">
        <v>545.72</v>
      </c>
      <c r="J26" s="33">
        <v>470.93</v>
      </c>
      <c r="K26" s="33">
        <v>792.27</v>
      </c>
      <c r="L26" s="33">
        <f t="shared" si="6"/>
        <v>7501.58</v>
      </c>
      <c r="M26" s="56"/>
    </row>
    <row r="27" spans="1:13" ht="17.25" customHeight="1">
      <c r="A27" s="27" t="s">
        <v>74</v>
      </c>
      <c r="B27" s="33">
        <v>323.1</v>
      </c>
      <c r="C27" s="33">
        <v>251.48</v>
      </c>
      <c r="D27" s="33">
        <v>819.58</v>
      </c>
      <c r="E27" s="33">
        <v>626.82</v>
      </c>
      <c r="F27" s="33">
        <v>683.69</v>
      </c>
      <c r="G27" s="33">
        <v>382.84</v>
      </c>
      <c r="H27" s="33">
        <v>280.13</v>
      </c>
      <c r="I27" s="33">
        <v>288.44</v>
      </c>
      <c r="J27" s="33">
        <v>347.65</v>
      </c>
      <c r="K27" s="33">
        <v>476.49</v>
      </c>
      <c r="L27" s="33">
        <f t="shared" si="6"/>
        <v>4480.22</v>
      </c>
      <c r="M27" s="56"/>
    </row>
    <row r="28" spans="1:13" ht="17.25" customHeight="1">
      <c r="A28" s="27" t="s">
        <v>75</v>
      </c>
      <c r="B28" s="33">
        <v>150.7</v>
      </c>
      <c r="C28" s="33">
        <v>110.6</v>
      </c>
      <c r="D28" s="33">
        <v>382.24</v>
      </c>
      <c r="E28" s="33">
        <v>292.34</v>
      </c>
      <c r="F28" s="33">
        <v>316.27</v>
      </c>
      <c r="G28" s="33">
        <v>166.22</v>
      </c>
      <c r="H28" s="33">
        <v>130.65</v>
      </c>
      <c r="I28" s="33">
        <v>134.53</v>
      </c>
      <c r="J28" s="33">
        <v>159.11</v>
      </c>
      <c r="K28" s="33">
        <v>216.02</v>
      </c>
      <c r="L28" s="33">
        <f t="shared" si="6"/>
        <v>2058.68</v>
      </c>
      <c r="M28" s="56"/>
    </row>
    <row r="29" spans="1:13" ht="17.25" customHeight="1">
      <c r="A29" s="27" t="s">
        <v>85</v>
      </c>
      <c r="B29" s="33">
        <v>101564.95</v>
      </c>
      <c r="C29" s="33">
        <v>0</v>
      </c>
      <c r="D29" s="33">
        <v>0</v>
      </c>
      <c r="E29" s="33">
        <v>9317.81</v>
      </c>
      <c r="F29" s="33">
        <v>18597.97</v>
      </c>
      <c r="G29" s="33">
        <v>0</v>
      </c>
      <c r="H29" s="33">
        <v>17716.91</v>
      </c>
      <c r="I29" s="33">
        <v>0</v>
      </c>
      <c r="J29" s="33">
        <v>0</v>
      </c>
      <c r="K29" s="33">
        <v>0</v>
      </c>
      <c r="L29" s="33">
        <f t="shared" si="6"/>
        <v>147197.63999999998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-119704.58000000002</v>
      </c>
      <c r="C32" s="33">
        <f t="shared" si="8"/>
        <v>-8640.6</v>
      </c>
      <c r="D32" s="33">
        <f t="shared" si="8"/>
        <v>-31282.550000000003</v>
      </c>
      <c r="E32" s="33">
        <f t="shared" si="8"/>
        <v>-410736.3</v>
      </c>
      <c r="F32" s="33">
        <f t="shared" si="8"/>
        <v>-525432.3200000001</v>
      </c>
      <c r="G32" s="33">
        <f t="shared" si="8"/>
        <v>-14327.11</v>
      </c>
      <c r="H32" s="33">
        <f t="shared" si="8"/>
        <v>-5772.8</v>
      </c>
      <c r="I32" s="33">
        <f t="shared" si="8"/>
        <v>-181482.25</v>
      </c>
      <c r="J32" s="33">
        <f t="shared" si="8"/>
        <v>-8593.61</v>
      </c>
      <c r="K32" s="33">
        <f t="shared" si="8"/>
        <v>-18632.29</v>
      </c>
      <c r="L32" s="33">
        <f aca="true" t="shared" si="9" ref="L32:L39">SUM(B32:K32)</f>
        <v>-1324604.4100000004</v>
      </c>
      <c r="M32"/>
    </row>
    <row r="33" spans="1:13" ht="18.75" customHeight="1">
      <c r="A33" s="27" t="s">
        <v>28</v>
      </c>
      <c r="B33" s="33">
        <f>B34+B35+B36+B37</f>
        <v>-6705.6</v>
      </c>
      <c r="C33" s="33">
        <f aca="true" t="shared" si="10" ref="C33:K33">C34+C35+C36+C37</f>
        <v>-6723.2</v>
      </c>
      <c r="D33" s="33">
        <f t="shared" si="10"/>
        <v>-24578.4</v>
      </c>
      <c r="E33" s="33">
        <f t="shared" si="10"/>
        <v>-17441.6</v>
      </c>
      <c r="F33" s="33">
        <f t="shared" si="10"/>
        <v>-17036.8</v>
      </c>
      <c r="G33" s="33">
        <f t="shared" si="10"/>
        <v>-11171.6</v>
      </c>
      <c r="H33" s="33">
        <f t="shared" si="10"/>
        <v>-5772.8</v>
      </c>
      <c r="I33" s="33">
        <f t="shared" si="10"/>
        <v>-7669.2</v>
      </c>
      <c r="J33" s="33">
        <f t="shared" si="10"/>
        <v>-6168.8</v>
      </c>
      <c r="K33" s="33">
        <f t="shared" si="10"/>
        <v>-14542</v>
      </c>
      <c r="L33" s="33">
        <f t="shared" si="9"/>
        <v>-117810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-6705.6</v>
      </c>
      <c r="C34" s="33">
        <f t="shared" si="11"/>
        <v>-6723.2</v>
      </c>
      <c r="D34" s="33">
        <f t="shared" si="11"/>
        <v>-24578.4</v>
      </c>
      <c r="E34" s="33">
        <f t="shared" si="11"/>
        <v>-17441.6</v>
      </c>
      <c r="F34" s="33">
        <f t="shared" si="11"/>
        <v>-17036.8</v>
      </c>
      <c r="G34" s="33">
        <f t="shared" si="11"/>
        <v>-11171.6</v>
      </c>
      <c r="H34" s="33">
        <f t="shared" si="11"/>
        <v>-5772.8</v>
      </c>
      <c r="I34" s="33">
        <f t="shared" si="11"/>
        <v>-7669.2</v>
      </c>
      <c r="J34" s="33">
        <f t="shared" si="11"/>
        <v>-6168.8</v>
      </c>
      <c r="K34" s="33">
        <f t="shared" si="11"/>
        <v>-14542</v>
      </c>
      <c r="L34" s="33">
        <f t="shared" si="9"/>
        <v>-117810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-112998.98000000001</v>
      </c>
      <c r="C38" s="38">
        <f aca="true" t="shared" si="12" ref="C38:K38">SUM(C39:C50)</f>
        <v>-1917.4</v>
      </c>
      <c r="D38" s="38">
        <f t="shared" si="12"/>
        <v>-6704.15</v>
      </c>
      <c r="E38" s="38">
        <f t="shared" si="12"/>
        <v>-393294.7</v>
      </c>
      <c r="F38" s="38">
        <f t="shared" si="12"/>
        <v>-508395.52</v>
      </c>
      <c r="G38" s="38">
        <f t="shared" si="12"/>
        <v>-3155.51</v>
      </c>
      <c r="H38" s="38">
        <f t="shared" si="12"/>
        <v>0</v>
      </c>
      <c r="I38" s="38">
        <f t="shared" si="12"/>
        <v>-173813.05</v>
      </c>
      <c r="J38" s="38">
        <f t="shared" si="12"/>
        <v>-2424.81</v>
      </c>
      <c r="K38" s="38">
        <f t="shared" si="12"/>
        <v>-4090.29</v>
      </c>
      <c r="L38" s="33">
        <f t="shared" si="9"/>
        <v>-1206794.4100000001</v>
      </c>
      <c r="M38"/>
    </row>
    <row r="39" spans="1:13" ht="18.75" customHeight="1">
      <c r="A39" s="37" t="s">
        <v>33</v>
      </c>
      <c r="B39" s="38">
        <v>-83841.82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-83841.82</v>
      </c>
      <c r="M39"/>
    </row>
    <row r="40" spans="1:13" ht="18.75" customHeight="1">
      <c r="A40" s="37" t="s">
        <v>34</v>
      </c>
      <c r="B40" s="33">
        <v>-25990.61</v>
      </c>
      <c r="C40" s="17">
        <v>0</v>
      </c>
      <c r="D40" s="17">
        <v>0</v>
      </c>
      <c r="E40" s="33">
        <v>-5927.94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-31918.55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-3166.55</v>
      </c>
      <c r="C42" s="17">
        <v>-1917.4</v>
      </c>
      <c r="D42" s="17">
        <v>-6704.15</v>
      </c>
      <c r="E42" s="17">
        <v>-5766.76</v>
      </c>
      <c r="F42" s="17">
        <v>-6395.52</v>
      </c>
      <c r="G42" s="17">
        <v>-3155.51</v>
      </c>
      <c r="H42" s="17">
        <v>0</v>
      </c>
      <c r="I42" s="17">
        <v>-2813.05</v>
      </c>
      <c r="J42" s="17">
        <v>-2424.81</v>
      </c>
      <c r="K42" s="17">
        <v>-4090.29</v>
      </c>
      <c r="L42" s="30">
        <f aca="true" t="shared" si="13" ref="L42:L49">SUM(B42:K42)</f>
        <v>-36434.04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196950.87</v>
      </c>
      <c r="C56" s="41">
        <f t="shared" si="16"/>
        <v>183099.27000000002</v>
      </c>
      <c r="D56" s="41">
        <f t="shared" si="16"/>
        <v>639132.7199999999</v>
      </c>
      <c r="E56" s="41">
        <f t="shared" si="16"/>
        <v>165939.62000000005</v>
      </c>
      <c r="F56" s="41">
        <f t="shared" si="16"/>
        <v>114119.2699999999</v>
      </c>
      <c r="G56" s="41">
        <f t="shared" si="16"/>
        <v>301224.02</v>
      </c>
      <c r="H56" s="41">
        <f t="shared" si="16"/>
        <v>218783.21000000002</v>
      </c>
      <c r="I56" s="41">
        <f t="shared" si="16"/>
        <v>99822.61000000004</v>
      </c>
      <c r="J56" s="41">
        <f t="shared" si="16"/>
        <v>233887.02999999997</v>
      </c>
      <c r="K56" s="41">
        <f t="shared" si="16"/>
        <v>390396.96</v>
      </c>
      <c r="L56" s="42">
        <f t="shared" si="14"/>
        <v>2543355.58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196950.87</v>
      </c>
      <c r="C62" s="41">
        <f aca="true" t="shared" si="18" ref="C62:J62">SUM(C63:C74)</f>
        <v>183099.27</v>
      </c>
      <c r="D62" s="41">
        <f t="shared" si="18"/>
        <v>639132.72</v>
      </c>
      <c r="E62" s="41">
        <f t="shared" si="18"/>
        <v>165939.62</v>
      </c>
      <c r="F62" s="41">
        <f t="shared" si="18"/>
        <v>114119.27</v>
      </c>
      <c r="G62" s="41">
        <f t="shared" si="18"/>
        <v>301224.02</v>
      </c>
      <c r="H62" s="41">
        <f t="shared" si="18"/>
        <v>218783.21</v>
      </c>
      <c r="I62" s="41">
        <f>SUM(I63:I79)</f>
        <v>99822.61</v>
      </c>
      <c r="J62" s="41">
        <f t="shared" si="18"/>
        <v>233887.03</v>
      </c>
      <c r="K62" s="41">
        <f>SUM(K63:K76)</f>
        <v>390396.95999999996</v>
      </c>
      <c r="L62" s="41">
        <f>SUM(B62:K62)</f>
        <v>2543355.58</v>
      </c>
      <c r="M62" s="40"/>
    </row>
    <row r="63" spans="1:13" ht="18.75" customHeight="1">
      <c r="A63" s="46" t="s">
        <v>46</v>
      </c>
      <c r="B63" s="57">
        <v>196950.87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196950.87</v>
      </c>
      <c r="M63"/>
    </row>
    <row r="64" spans="1:13" ht="18.75" customHeight="1">
      <c r="A64" s="46" t="s">
        <v>55</v>
      </c>
      <c r="B64" s="17">
        <v>0</v>
      </c>
      <c r="C64" s="57">
        <v>160413.27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160413.27</v>
      </c>
      <c r="M64"/>
    </row>
    <row r="65" spans="1:13" ht="18.75" customHeight="1">
      <c r="A65" s="46" t="s">
        <v>56</v>
      </c>
      <c r="B65" s="17">
        <v>0</v>
      </c>
      <c r="C65" s="57">
        <v>22686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22686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639132.72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639132.72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165939.62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165939.62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114119.27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114119.27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301224.02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301224.02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218783.21</v>
      </c>
      <c r="I70" s="17">
        <v>0</v>
      </c>
      <c r="J70" s="17">
        <v>0</v>
      </c>
      <c r="K70" s="17">
        <v>0</v>
      </c>
      <c r="L70" s="41">
        <f t="shared" si="19"/>
        <v>218783.21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99822.61</v>
      </c>
      <c r="J71" s="17">
        <v>0</v>
      </c>
      <c r="K71" s="17">
        <v>0</v>
      </c>
      <c r="L71" s="41">
        <f t="shared" si="19"/>
        <v>99822.61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233887.03</v>
      </c>
      <c r="K72" s="17">
        <v>0</v>
      </c>
      <c r="L72" s="41">
        <f t="shared" si="19"/>
        <v>233887.03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205622.08</v>
      </c>
      <c r="L73" s="41">
        <f t="shared" si="19"/>
        <v>205622.08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184774.88</v>
      </c>
      <c r="L74" s="41">
        <f t="shared" si="19"/>
        <v>184774.88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2024-07-16T03:10:14Z</dcterms:modified>
  <cp:category/>
  <cp:version/>
  <cp:contentType/>
  <cp:contentStatus/>
</cp:coreProperties>
</file>