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<sst xmlns="http://schemas.openxmlformats.org/spreadsheetml/2006/main" count="83" uniqueCount="82">
  <si>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</si>
  <si>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</si>
  <si>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</si>
  <si>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</si>
  <si>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</si>
  <si>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</si>
  <si>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</si>
  <si>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</si>
  <si>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</si>
  <si>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</si>
  <si>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</si>
  <si>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</si>
  <si>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</si>
  <si>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</si>
  <si>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</si>
  <si>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</si>
  <si>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</si>
  <si>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</si>
  <si>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</si>
  <si>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</si>
  <si>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</si>
  <si>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</si>
  <si>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</si>
  <si>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</si>
  <si>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</si>
  <si>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</si>
  <si>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</si>
  <si>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</si>
  <si>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</si>
  <si>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</si>
  <si>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</si>
  <si>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</si>
  <si>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</si>
  <si>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</si>
  <si>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</si>
  <si>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</si>
  <si>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</si>
  <si>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</si>
  <si>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</si>
  <si>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</si>
  <si>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</si>
  <si>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</si>
  <si>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</si>
  <si>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</si>
  <si>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</si>
  <si>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</si>
  <si>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</si>
  <si>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</si>
  <si>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</si>
  <si>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</si>
  <si>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</si>
  <si>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</si>
  <si>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</si>
  <si>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</si>
  <si>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</si>
  <si>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</si>
  <si>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</si>
  <si>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</si>
  <si>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</si>
  <si>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</si>
  <si>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</si>
  <si>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</si>
  <si>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</si>
  <si>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</si>
  <si>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</si>
  <si>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</si>
  <si>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</si>
  <si>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</si>
  <si>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</si>
  <si>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</si>
  <si>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</si>
  <si>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</si>
  <si>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</si>
  <si>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</si>
  <si>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</si>
  <si>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</si>
  <si>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</si>
  <si>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</si>
  <si>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</si>
  <si>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</si>
  <si>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02/07/24 - VENCIMENTO 10/07/24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</si>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</sst>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319113</v>
      </c>
      <c r="C7" s="41">
        <f aca="true" t="shared" si="0" ref="C7:J7">+C8+C11</f>
        <v>263482</v>
      </c>
      <c r="D7" s="41">
        <f t="shared" si="0"/>
        <v>307908</v>
      </c>
      <c r="E7" s="41">
        <f t="shared" si="0"/>
        <v>181031</v>
      </c>
      <c r="F7" s="41">
        <f t="shared" si="0"/>
        <v>232854</v>
      </c>
      <c r="G7" s="41">
        <f t="shared" si="0"/>
        <v>221729</v>
      </c>
      <c r="H7" s="41">
        <f t="shared" si="0"/>
        <v>249732</v>
      </c>
      <c r="I7" s="41">
        <f t="shared" si="0"/>
        <v>352632</v>
      </c>
      <c r="J7" s="41">
        <f t="shared" si="0"/>
        <v>121272</v>
      </c>
      <c r="K7" s="33">
        <f aca="true" t="shared" si="1" ref="K7:K13">SUM(B7:J7)</f>
        <v>2249753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13201</v>
      </c>
      <c r="C8" s="39">
        <f t="shared" si="2"/>
        <v>14118</v>
      </c>
      <c r="D8" s="39">
        <f t="shared" si="2"/>
        <v>12885</v>
      </c>
      <c r="E8" s="39">
        <f t="shared" si="2"/>
        <v>9209</v>
      </c>
      <c r="F8" s="39">
        <f t="shared" si="2"/>
        <v>10097</v>
      </c>
      <c r="G8" s="39">
        <f t="shared" si="2"/>
        <v>5328</v>
      </c>
      <c r="H8" s="39">
        <f t="shared" si="2"/>
        <v>4611</v>
      </c>
      <c r="I8" s="39">
        <f t="shared" si="2"/>
        <v>13981</v>
      </c>
      <c r="J8" s="39">
        <f t="shared" si="2"/>
        <v>3127</v>
      </c>
      <c r="K8" s="33">
        <f t="shared" si="1"/>
        <v>86557</v>
      </c>
      <c r="L8"/>
      <c r="M8"/>
      <c r="N8"/>
    </row>
    <row r="9" spans="1:14" ht="16.5" customHeight="1">
      <c r="A9" s="17" t="s">
        <v>32</v>
      </c>
      <c r="B9" s="39">
        <v>13156</v>
      </c>
      <c r="C9" s="39">
        <v>14115</v>
      </c>
      <c r="D9" s="39">
        <v>12883</v>
      </c>
      <c r="E9" s="39">
        <v>8900</v>
      </c>
      <c r="F9" s="39">
        <v>10066</v>
      </c>
      <c r="G9" s="39">
        <v>5323</v>
      </c>
      <c r="H9" s="39">
        <v>4611</v>
      </c>
      <c r="I9" s="39">
        <v>13933</v>
      </c>
      <c r="J9" s="39">
        <v>3127</v>
      </c>
      <c r="K9" s="33">
        <f t="shared" si="1"/>
        <v>86114</v>
      </c>
      <c r="L9"/>
      <c r="M9"/>
      <c r="N9"/>
    </row>
    <row r="10" spans="1:14" ht="16.5" customHeight="1">
      <c r="A10" s="17" t="s">
        <v>31</v>
      </c>
      <c r="B10" s="39">
        <v>45</v>
      </c>
      <c r="C10" s="39">
        <v>3</v>
      </c>
      <c r="D10" s="39">
        <v>2</v>
      </c>
      <c r="E10" s="39">
        <v>309</v>
      </c>
      <c r="F10" s="39">
        <v>31</v>
      </c>
      <c r="G10" s="39">
        <v>5</v>
      </c>
      <c r="H10" s="39">
        <v>0</v>
      </c>
      <c r="I10" s="39">
        <v>48</v>
      </c>
      <c r="J10" s="39">
        <v>0</v>
      </c>
      <c r="K10" s="33">
        <f t="shared" si="1"/>
        <v>443</v>
      </c>
      <c r="L10"/>
      <c r="M10"/>
      <c r="N10"/>
    </row>
    <row r="11" spans="1:14" ht="16.5" customHeight="1">
      <c r="A11" s="38" t="s">
        <v>67</v>
      </c>
      <c r="B11" s="37">
        <v>305912</v>
      </c>
      <c r="C11" s="37">
        <v>249364</v>
      </c>
      <c r="D11" s="37">
        <v>295023</v>
      </c>
      <c r="E11" s="37">
        <v>171822</v>
      </c>
      <c r="F11" s="37">
        <v>222757</v>
      </c>
      <c r="G11" s="37">
        <v>216401</v>
      </c>
      <c r="H11" s="37">
        <v>245121</v>
      </c>
      <c r="I11" s="37">
        <v>338651</v>
      </c>
      <c r="J11" s="37">
        <v>118145</v>
      </c>
      <c r="K11" s="33">
        <f t="shared" si="1"/>
        <v>2163196</v>
      </c>
      <c r="L11" s="54"/>
      <c r="M11" s="54"/>
      <c r="N11" s="54"/>
    </row>
    <row r="12" spans="1:14" ht="16.5" customHeight="1">
      <c r="A12" s="17" t="s">
        <v>79</v>
      </c>
      <c r="B12" s="37">
        <v>23051</v>
      </c>
      <c r="C12" s="37">
        <v>20351</v>
      </c>
      <c r="D12" s="37">
        <v>25482</v>
      </c>
      <c r="E12" s="37">
        <v>17254</v>
      </c>
      <c r="F12" s="37">
        <v>14743</v>
      </c>
      <c r="G12" s="37">
        <v>13873</v>
      </c>
      <c r="H12" s="37">
        <v>14199</v>
      </c>
      <c r="I12" s="37">
        <v>19951</v>
      </c>
      <c r="J12" s="37">
        <v>5505</v>
      </c>
      <c r="K12" s="33">
        <f t="shared" si="1"/>
        <v>154409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282861</v>
      </c>
      <c r="C13" s="37">
        <f>+C11-C12</f>
        <v>229013</v>
      </c>
      <c r="D13" s="37">
        <f>+D11-D12</f>
        <v>269541</v>
      </c>
      <c r="E13" s="37">
        <f aca="true" t="shared" si="3" ref="E13:J13">+E11-E12</f>
        <v>154568</v>
      </c>
      <c r="F13" s="37">
        <f t="shared" si="3"/>
        <v>208014</v>
      </c>
      <c r="G13" s="37">
        <f t="shared" si="3"/>
        <v>202528</v>
      </c>
      <c r="H13" s="37">
        <f t="shared" si="3"/>
        <v>230922</v>
      </c>
      <c r="I13" s="37">
        <f t="shared" si="3"/>
        <v>318700</v>
      </c>
      <c r="J13" s="37">
        <f t="shared" si="3"/>
        <v>112640</v>
      </c>
      <c r="K13" s="33">
        <f t="shared" si="1"/>
        <v>2008787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1.071413803610968</v>
      </c>
      <c r="C18" s="34">
        <v>1.103393542023167</v>
      </c>
      <c r="D18" s="34">
        <v>1.061900223834537</v>
      </c>
      <c r="E18" s="34">
        <v>1.305363691745977</v>
      </c>
      <c r="F18" s="34">
        <v>1.007420050798601</v>
      </c>
      <c r="G18" s="34">
        <v>1.118465829083697</v>
      </c>
      <c r="H18" s="34">
        <v>1.088830026307866</v>
      </c>
      <c r="I18" s="34">
        <v>0.986855950201988</v>
      </c>
      <c r="J18" s="34">
        <v>0.981888474622618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1603060.39</v>
      </c>
      <c r="C20" s="31">
        <f aca="true" t="shared" si="4" ref="C20:J20">SUM(C21:C30)</f>
        <v>1506728.27</v>
      </c>
      <c r="D20" s="31">
        <f t="shared" si="4"/>
        <v>1875139.99</v>
      </c>
      <c r="E20" s="31">
        <f t="shared" si="4"/>
        <v>1176722.5</v>
      </c>
      <c r="F20" s="31">
        <f t="shared" si="4"/>
        <v>1231784.1</v>
      </c>
      <c r="G20" s="31">
        <f t="shared" si="4"/>
        <v>1310702.34</v>
      </c>
      <c r="H20" s="31">
        <f t="shared" si="4"/>
        <v>1152019.96</v>
      </c>
      <c r="I20" s="31">
        <f t="shared" si="4"/>
        <v>1595133.8800000001</v>
      </c>
      <c r="J20" s="31">
        <f t="shared" si="4"/>
        <v>576469.2000000001</v>
      </c>
      <c r="K20" s="31">
        <f aca="true" t="shared" si="5" ref="K20:K29">SUM(B20:J20)</f>
        <v>12027760.63</v>
      </c>
      <c r="L20"/>
      <c r="M20"/>
      <c r="N20"/>
    </row>
    <row r="21" spans="1:14" ht="16.5" customHeight="1">
      <c r="A21" s="30" t="s">
        <v>28</v>
      </c>
      <c r="B21" s="53">
        <f>ROUND((B15+B16)*B7,2)</f>
        <v>1440763.28</v>
      </c>
      <c r="C21" s="53">
        <f>ROUND((C15+C16)*C7,2)</f>
        <v>1306870.72</v>
      </c>
      <c r="D21" s="53">
        <f aca="true" t="shared" si="6" ref="D21:J21">ROUND((D15+D16)*D7,2)</f>
        <v>1693032.14</v>
      </c>
      <c r="E21" s="53">
        <f t="shared" si="6"/>
        <v>865436.8</v>
      </c>
      <c r="F21" s="53">
        <f t="shared" si="6"/>
        <v>1178031.67</v>
      </c>
      <c r="G21" s="53">
        <f t="shared" si="6"/>
        <v>1133101.71</v>
      </c>
      <c r="H21" s="53">
        <f t="shared" si="6"/>
        <v>1016159.51</v>
      </c>
      <c r="I21" s="53">
        <f t="shared" si="6"/>
        <v>1449388.05</v>
      </c>
      <c r="J21" s="53">
        <f t="shared" si="6"/>
        <v>564011.82</v>
      </c>
      <c r="K21" s="25">
        <f t="shared" si="5"/>
        <v>10646795.700000001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102890.39</v>
      </c>
      <c r="C22" s="25">
        <f t="shared" si="7"/>
        <v>135121.99</v>
      </c>
      <c r="D22" s="25">
        <f t="shared" si="7"/>
        <v>104799.07</v>
      </c>
      <c r="E22" s="25">
        <f t="shared" si="7"/>
        <v>264272.98</v>
      </c>
      <c r="F22" s="25">
        <f t="shared" si="7"/>
        <v>8741.05</v>
      </c>
      <c r="G22" s="25">
        <f t="shared" si="7"/>
        <v>134233.83</v>
      </c>
      <c r="H22" s="25">
        <f t="shared" si="7"/>
        <v>90265.48</v>
      </c>
      <c r="I22" s="25">
        <f t="shared" si="7"/>
        <v>-19050.83</v>
      </c>
      <c r="J22" s="25">
        <f t="shared" si="7"/>
        <v>-10215.11</v>
      </c>
      <c r="K22" s="25">
        <f t="shared" si="5"/>
        <v>811058.85</v>
      </c>
      <c r="L22"/>
      <c r="M22"/>
      <c r="N22"/>
    </row>
    <row r="23" spans="1:14" ht="16.5" customHeight="1">
      <c r="A23" s="13" t="s">
        <v>26</v>
      </c>
      <c r="B23" s="25">
        <v>55013.02</v>
      </c>
      <c r="C23" s="25">
        <v>58851.95</v>
      </c>
      <c r="D23" s="25">
        <v>60209.91</v>
      </c>
      <c r="E23" s="25">
        <v>39907.72</v>
      </c>
      <c r="F23" s="25">
        <v>41319.99</v>
      </c>
      <c r="G23" s="25">
        <v>39503.86</v>
      </c>
      <c r="H23" s="25">
        <v>40137.82</v>
      </c>
      <c r="I23" s="25">
        <v>65987.78</v>
      </c>
      <c r="J23" s="25">
        <v>19965.64</v>
      </c>
      <c r="K23" s="25">
        <f t="shared" si="5"/>
        <v>420897.69000000006</v>
      </c>
      <c r="L23"/>
      <c r="M23"/>
      <c r="N23"/>
    </row>
    <row r="24" spans="1:14" ht="16.5" customHeight="1">
      <c r="A24" s="13" t="s">
        <v>25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1369.66</v>
      </c>
      <c r="C26" s="25">
        <v>1287.97</v>
      </c>
      <c r="D26" s="25">
        <v>1601.11</v>
      </c>
      <c r="E26" s="25">
        <v>1004.78</v>
      </c>
      <c r="F26" s="25">
        <v>1051.07</v>
      </c>
      <c r="G26" s="25">
        <v>1119.14</v>
      </c>
      <c r="H26" s="25">
        <v>982.99</v>
      </c>
      <c r="I26" s="25">
        <v>1364.21</v>
      </c>
      <c r="J26" s="25">
        <v>492.86</v>
      </c>
      <c r="K26" s="25">
        <f t="shared" si="5"/>
        <v>10273.79</v>
      </c>
      <c r="L26" s="54"/>
      <c r="M26" s="54"/>
      <c r="N26" s="54"/>
    </row>
    <row r="27" spans="1:14" ht="16.5" customHeight="1">
      <c r="A27" s="13" t="s">
        <v>76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77</v>
      </c>
      <c r="B28" s="25">
        <v>898.57</v>
      </c>
      <c r="C28" s="25">
        <v>752.26</v>
      </c>
      <c r="D28" s="25">
        <v>1002.54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1004.39</v>
      </c>
      <c r="J28" s="25">
        <v>325.68</v>
      </c>
      <c r="K28" s="25">
        <f t="shared" si="5"/>
        <v>6604.24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8826.48</v>
      </c>
      <c r="E29" s="25"/>
      <c r="F29" s="25"/>
      <c r="G29" s="25"/>
      <c r="H29" s="25"/>
      <c r="I29" s="25">
        <v>92591.81</v>
      </c>
      <c r="J29" s="25"/>
      <c r="K29" s="25">
        <f t="shared" si="5"/>
        <v>101418.29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-73917</v>
      </c>
      <c r="C32" s="25">
        <f t="shared" si="8"/>
        <v>-77173.28</v>
      </c>
      <c r="D32" s="25">
        <f t="shared" si="8"/>
        <v>1431169.1700000002</v>
      </c>
      <c r="E32" s="25">
        <f t="shared" si="8"/>
        <v>-50927.22</v>
      </c>
      <c r="F32" s="25">
        <f t="shared" si="8"/>
        <v>-44290.4</v>
      </c>
      <c r="G32" s="25">
        <f t="shared" si="8"/>
        <v>-36528.22</v>
      </c>
      <c r="H32" s="25">
        <f t="shared" si="8"/>
        <v>1039191.3999999998</v>
      </c>
      <c r="I32" s="25">
        <f t="shared" si="8"/>
        <v>-61305.2</v>
      </c>
      <c r="J32" s="25">
        <f t="shared" si="8"/>
        <v>303468.69</v>
      </c>
      <c r="K32" s="25">
        <f aca="true" t="shared" si="9" ref="K32:K40">SUM(B32:J32)</f>
        <v>2429687.94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-57886.4</v>
      </c>
      <c r="C33" s="25">
        <f t="shared" si="10"/>
        <v>-62106</v>
      </c>
      <c r="D33" s="25">
        <f t="shared" si="10"/>
        <v>-56685.2</v>
      </c>
      <c r="E33" s="25">
        <f t="shared" si="10"/>
        <v>-39160</v>
      </c>
      <c r="F33" s="25">
        <f t="shared" si="10"/>
        <v>-44290.4</v>
      </c>
      <c r="G33" s="25">
        <f t="shared" si="10"/>
        <v>-23421.2</v>
      </c>
      <c r="H33" s="25">
        <f t="shared" si="10"/>
        <v>-20288.4</v>
      </c>
      <c r="I33" s="25">
        <f t="shared" si="10"/>
        <v>-61305.2</v>
      </c>
      <c r="J33" s="25">
        <f t="shared" si="10"/>
        <v>-13758.8</v>
      </c>
      <c r="K33" s="25">
        <f t="shared" si="9"/>
        <v>-378901.6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-57886.4</v>
      </c>
      <c r="C34" s="25">
        <f t="shared" si="11"/>
        <v>-62106</v>
      </c>
      <c r="D34" s="25">
        <f t="shared" si="11"/>
        <v>-56685.2</v>
      </c>
      <c r="E34" s="25">
        <f t="shared" si="11"/>
        <v>-39160</v>
      </c>
      <c r="F34" s="25">
        <f t="shared" si="11"/>
        <v>-44290.4</v>
      </c>
      <c r="G34" s="25">
        <f t="shared" si="11"/>
        <v>-23421.2</v>
      </c>
      <c r="H34" s="25">
        <f t="shared" si="11"/>
        <v>-20288.4</v>
      </c>
      <c r="I34" s="25">
        <f t="shared" si="11"/>
        <v>-61305.2</v>
      </c>
      <c r="J34" s="25">
        <f t="shared" si="11"/>
        <v>-13758.8</v>
      </c>
      <c r="K34" s="25">
        <f t="shared" si="9"/>
        <v>-378901.6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-16030.6</v>
      </c>
      <c r="C38" s="22">
        <f t="shared" si="12"/>
        <v>-15067.28</v>
      </c>
      <c r="D38" s="22">
        <f t="shared" si="12"/>
        <v>1487854.37</v>
      </c>
      <c r="E38" s="22">
        <f t="shared" si="12"/>
        <v>-11767.22</v>
      </c>
      <c r="F38" s="22">
        <f t="shared" si="12"/>
        <v>0</v>
      </c>
      <c r="G38" s="22">
        <f t="shared" si="12"/>
        <v>-13107.02</v>
      </c>
      <c r="H38" s="22">
        <f t="shared" si="12"/>
        <v>1059479.7999999998</v>
      </c>
      <c r="I38" s="22">
        <f t="shared" si="12"/>
        <v>0</v>
      </c>
      <c r="J38" s="22">
        <f t="shared" si="12"/>
        <v>317227.49</v>
      </c>
      <c r="K38" s="25">
        <f t="shared" si="9"/>
        <v>2808589.54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16</v>
      </c>
      <c r="B40" s="22">
        <v>-16030.6</v>
      </c>
      <c r="C40" s="22">
        <v>-15067.28</v>
      </c>
      <c r="D40" s="22">
        <v>-18751.4</v>
      </c>
      <c r="E40" s="22">
        <v>-11767.22</v>
      </c>
      <c r="F40" s="22">
        <v>0</v>
      </c>
      <c r="G40" s="22">
        <v>-13107.02</v>
      </c>
      <c r="H40" s="22">
        <v>-11520.2</v>
      </c>
      <c r="I40" s="22">
        <v>0</v>
      </c>
      <c r="J40" s="22">
        <v>0</v>
      </c>
      <c r="K40" s="25">
        <f t="shared" si="9"/>
        <v>-86243.72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3231000</v>
      </c>
      <c r="E46" s="12">
        <v>0</v>
      </c>
      <c r="F46" s="12">
        <v>0</v>
      </c>
      <c r="G46" s="12">
        <v>0</v>
      </c>
      <c r="H46" s="12">
        <v>2169000</v>
      </c>
      <c r="I46" s="12">
        <v>0</v>
      </c>
      <c r="J46" s="12">
        <v>841500</v>
      </c>
      <c r="K46" s="25">
        <f aca="true" t="shared" si="13" ref="K46:K53">SUM(B46:J46)</f>
        <v>6241500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1529143.39</v>
      </c>
      <c r="C55" s="22">
        <f t="shared" si="15"/>
        <v>1429554.99</v>
      </c>
      <c r="D55" s="22">
        <f t="shared" si="15"/>
        <v>3306309.16</v>
      </c>
      <c r="E55" s="22">
        <f t="shared" si="15"/>
        <v>1125795.28</v>
      </c>
      <c r="F55" s="22">
        <f t="shared" si="15"/>
        <v>1187493.7000000002</v>
      </c>
      <c r="G55" s="22">
        <f t="shared" si="15"/>
        <v>1274174.12</v>
      </c>
      <c r="H55" s="22">
        <f t="shared" si="15"/>
        <v>2191211.36</v>
      </c>
      <c r="I55" s="22">
        <f t="shared" si="15"/>
        <v>1533828.6800000002</v>
      </c>
      <c r="J55" s="22">
        <f t="shared" si="15"/>
        <v>879937.8900000001</v>
      </c>
      <c r="K55" s="15">
        <f>SUM(B55:J55)</f>
        <v>14457448.57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1529143.39</v>
      </c>
      <c r="C61" s="5">
        <f t="shared" si="17"/>
        <v>1429554.99</v>
      </c>
      <c r="D61" s="5">
        <f t="shared" si="17"/>
        <v>3306309.16</v>
      </c>
      <c r="E61" s="5">
        <f t="shared" si="17"/>
        <v>1125795.28</v>
      </c>
      <c r="F61" s="5">
        <f t="shared" si="17"/>
        <v>1187493.7</v>
      </c>
      <c r="G61" s="5">
        <f t="shared" si="17"/>
        <v>1274174.12</v>
      </c>
      <c r="H61" s="5">
        <f t="shared" si="17"/>
        <v>2191211.36</v>
      </c>
      <c r="I61" s="5">
        <f>SUM(I62:I74)</f>
        <v>1533828.6800000002</v>
      </c>
      <c r="J61" s="5">
        <f t="shared" si="17"/>
        <v>879937.89</v>
      </c>
      <c r="K61" s="5">
        <f>SUM(K62:K74)</f>
        <v>14457448.57</v>
      </c>
      <c r="L61" s="4"/>
    </row>
    <row r="62" spans="1:12" ht="16.5" customHeight="1">
      <c r="A62" s="3" t="s">
        <v>56</v>
      </c>
      <c r="B62" s="56">
        <v>1339376.7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1339376.7</v>
      </c>
      <c r="L62"/>
    </row>
    <row r="63" spans="1:12" ht="16.5" customHeight="1">
      <c r="A63" s="3" t="s">
        <v>57</v>
      </c>
      <c r="B63" s="56">
        <v>189766.69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189766.69</v>
      </c>
      <c r="L63"/>
    </row>
    <row r="64" spans="1:12" ht="16.5" customHeight="1">
      <c r="A64" s="3" t="s">
        <v>4</v>
      </c>
      <c r="B64" s="57">
        <v>0</v>
      </c>
      <c r="C64" s="56">
        <v>1429554.99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1429554.99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3306309.16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3306309.16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1125795.28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1125795.28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1187493.7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1187493.7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1274174.12</v>
      </c>
      <c r="H68" s="57">
        <v>0</v>
      </c>
      <c r="I68" s="57">
        <v>0</v>
      </c>
      <c r="J68" s="57">
        <v>0</v>
      </c>
      <c r="K68" s="5">
        <f t="shared" si="18"/>
        <v>1274174.12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2191211.36</v>
      </c>
      <c r="I69" s="57">
        <v>0</v>
      </c>
      <c r="J69" s="57">
        <v>0</v>
      </c>
      <c r="K69" s="5">
        <f t="shared" si="18"/>
        <v>2191211.36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567976.76</v>
      </c>
      <c r="J71" s="57">
        <v>0</v>
      </c>
      <c r="K71" s="5">
        <f t="shared" si="18"/>
        <v>567976.76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965851.92</v>
      </c>
      <c r="J72" s="57">
        <v>0</v>
      </c>
      <c r="K72" s="5">
        <f t="shared" si="18"/>
        <v>965851.92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879937.89</v>
      </c>
      <c r="K73" s="5">
        <f t="shared" si="18"/>
        <v>879937.89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2024-07-11T18:04:19Z</dcterms:modified>
  <cp:category/>
  <cp:version/>
  <cp:contentType/>
  <cp:contentStatus/>
</cp:coreProperties>
</file>