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<sst xmlns="http://schemas.openxmlformats.org/spreadsheetml/2006/main" count="83" uniqueCount="82">
  <si>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</si>
  <si>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</si>
  <si>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</si>
  <si>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</si>
  <si>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</si>
  <si>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</si>
  <si>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</si>
  <si>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</si>
  <si>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</si>
  <si>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</si>
  <si>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</si>
  <si>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</si>
  <si>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</si>
  <si>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</si>
  <si>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</si>
  <si>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</si>
  <si>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</si>
  <si>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</si>
  <si>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</si>
  <si>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</si>
  <si>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</si>
  <si>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</si>
  <si>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</si>
  <si>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</si>
  <si>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</si>
  <si>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</si>
  <si>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</si>
  <si>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</si>
  <si>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</si>
  <si>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</si>
  <si>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</si>
  <si>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</si>
  <si>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</si>
  <si>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</si>
  <si>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</si>
  <si>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</si>
  <si>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</si>
  <si>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</si>
  <si>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</si>
  <si>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</si>
  <si>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</si>
  <si>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</si>
  <si>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</si>
  <si>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</si>
  <si>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</si>
  <si>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</si>
  <si>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</si>
  <si>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</si>
  <si>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</si>
  <si>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</si>
  <si>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</si>
  <si>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</si>
  <si>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</si>
  <si>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</si>
  <si>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</si>
  <si>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</si>
  <si>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</si>
  <si>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</si>
  <si>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</si>
  <si>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</si>
  <si>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</si>
  <si>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</si>
  <si>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</si>
  <si>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</si>
  <si>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</si>
  <si>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</si>
  <si>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</si>
  <si>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</si>
  <si>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</si>
  <si>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</si>
  <si>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</si>
  <si>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</si>
  <si>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</si>
  <si>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</si>
  <si>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</si>
  <si>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</si>
  <si>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</si>
  <si>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</si>
  <si>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</si>
  <si>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</si>
  <si>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03/07/24 - VENCIMENTO 11/07/24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</si>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</sst>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297521</v>
      </c>
      <c r="C7" s="41">
        <f aca="true" t="shared" si="0" ref="C7:J7">+C8+C11</f>
        <v>244240</v>
      </c>
      <c r="D7" s="41">
        <f t="shared" si="0"/>
        <v>301564</v>
      </c>
      <c r="E7" s="41">
        <f t="shared" si="0"/>
        <v>168925</v>
      </c>
      <c r="F7" s="41">
        <f t="shared" si="0"/>
        <v>221523</v>
      </c>
      <c r="G7" s="41">
        <f t="shared" si="0"/>
        <v>206331</v>
      </c>
      <c r="H7" s="41">
        <f t="shared" si="0"/>
        <v>236075</v>
      </c>
      <c r="I7" s="41">
        <f t="shared" si="0"/>
        <v>333458</v>
      </c>
      <c r="J7" s="41">
        <f t="shared" si="0"/>
        <v>108901</v>
      </c>
      <c r="K7" s="33">
        <f aca="true" t="shared" si="1" ref="K7:K13">SUM(B7:J7)</f>
        <v>2118538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12014</v>
      </c>
      <c r="C8" s="39">
        <f t="shared" si="2"/>
        <v>12963</v>
      </c>
      <c r="D8" s="39">
        <f t="shared" si="2"/>
        <v>12203</v>
      </c>
      <c r="E8" s="39">
        <f t="shared" si="2"/>
        <v>8708</v>
      </c>
      <c r="F8" s="39">
        <f t="shared" si="2"/>
        <v>9292</v>
      </c>
      <c r="G8" s="39">
        <f t="shared" si="2"/>
        <v>4931</v>
      </c>
      <c r="H8" s="39">
        <f t="shared" si="2"/>
        <v>4520</v>
      </c>
      <c r="I8" s="39">
        <f t="shared" si="2"/>
        <v>13298</v>
      </c>
      <c r="J8" s="39">
        <f t="shared" si="2"/>
        <v>2701</v>
      </c>
      <c r="K8" s="33">
        <f t="shared" si="1"/>
        <v>80630</v>
      </c>
      <c r="L8"/>
      <c r="M8"/>
      <c r="N8"/>
    </row>
    <row r="9" spans="1:14" ht="16.5" customHeight="1">
      <c r="A9" s="17" t="s">
        <v>32</v>
      </c>
      <c r="B9" s="39">
        <v>11958</v>
      </c>
      <c r="C9" s="39">
        <v>12962</v>
      </c>
      <c r="D9" s="39">
        <v>12202</v>
      </c>
      <c r="E9" s="39">
        <v>8431</v>
      </c>
      <c r="F9" s="39">
        <v>9266</v>
      </c>
      <c r="G9" s="39">
        <v>4927</v>
      </c>
      <c r="H9" s="39">
        <v>4520</v>
      </c>
      <c r="I9" s="39">
        <v>13251</v>
      </c>
      <c r="J9" s="39">
        <v>2701</v>
      </c>
      <c r="K9" s="33">
        <f t="shared" si="1"/>
        <v>80218</v>
      </c>
      <c r="L9"/>
      <c r="M9"/>
      <c r="N9"/>
    </row>
    <row r="10" spans="1:14" ht="16.5" customHeight="1">
      <c r="A10" s="17" t="s">
        <v>31</v>
      </c>
      <c r="B10" s="39">
        <v>56</v>
      </c>
      <c r="C10" s="39">
        <v>1</v>
      </c>
      <c r="D10" s="39">
        <v>1</v>
      </c>
      <c r="E10" s="39">
        <v>277</v>
      </c>
      <c r="F10" s="39">
        <v>26</v>
      </c>
      <c r="G10" s="39">
        <v>4</v>
      </c>
      <c r="H10" s="39">
        <v>0</v>
      </c>
      <c r="I10" s="39">
        <v>47</v>
      </c>
      <c r="J10" s="39">
        <v>0</v>
      </c>
      <c r="K10" s="33">
        <f t="shared" si="1"/>
        <v>412</v>
      </c>
      <c r="L10"/>
      <c r="M10"/>
      <c r="N10"/>
    </row>
    <row r="11" spans="1:14" ht="16.5" customHeight="1">
      <c r="A11" s="38" t="s">
        <v>67</v>
      </c>
      <c r="B11" s="37">
        <v>285507</v>
      </c>
      <c r="C11" s="37">
        <v>231277</v>
      </c>
      <c r="D11" s="37">
        <v>289361</v>
      </c>
      <c r="E11" s="37">
        <v>160217</v>
      </c>
      <c r="F11" s="37">
        <v>212231</v>
      </c>
      <c r="G11" s="37">
        <v>201400</v>
      </c>
      <c r="H11" s="37">
        <v>231555</v>
      </c>
      <c r="I11" s="37">
        <v>320160</v>
      </c>
      <c r="J11" s="37">
        <v>106200</v>
      </c>
      <c r="K11" s="33">
        <f t="shared" si="1"/>
        <v>2037908</v>
      </c>
      <c r="L11" s="54"/>
      <c r="M11" s="54"/>
      <c r="N11" s="54"/>
    </row>
    <row r="12" spans="1:14" ht="16.5" customHeight="1">
      <c r="A12" s="17" t="s">
        <v>79</v>
      </c>
      <c r="B12" s="37">
        <v>22026</v>
      </c>
      <c r="C12" s="37">
        <v>18713</v>
      </c>
      <c r="D12" s="37">
        <v>24736</v>
      </c>
      <c r="E12" s="37">
        <v>16183</v>
      </c>
      <c r="F12" s="37">
        <v>14184</v>
      </c>
      <c r="G12" s="37">
        <v>13057</v>
      </c>
      <c r="H12" s="37">
        <v>13349</v>
      </c>
      <c r="I12" s="37">
        <v>18341</v>
      </c>
      <c r="J12" s="37">
        <v>4961</v>
      </c>
      <c r="K12" s="33">
        <f t="shared" si="1"/>
        <v>145550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263481</v>
      </c>
      <c r="C13" s="37">
        <f>+C11-C12</f>
        <v>212564</v>
      </c>
      <c r="D13" s="37">
        <f>+D11-D12</f>
        <v>264625</v>
      </c>
      <c r="E13" s="37">
        <f aca="true" t="shared" si="3" ref="E13:J13">+E11-E12</f>
        <v>144034</v>
      </c>
      <c r="F13" s="37">
        <f t="shared" si="3"/>
        <v>198047</v>
      </c>
      <c r="G13" s="37">
        <f t="shared" si="3"/>
        <v>188343</v>
      </c>
      <c r="H13" s="37">
        <f t="shared" si="3"/>
        <v>218206</v>
      </c>
      <c r="I13" s="37">
        <f t="shared" si="3"/>
        <v>301819</v>
      </c>
      <c r="J13" s="37">
        <f t="shared" si="3"/>
        <v>101239</v>
      </c>
      <c r="K13" s="33">
        <f t="shared" si="1"/>
        <v>1892358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1.135911356683964</v>
      </c>
      <c r="C18" s="34">
        <v>1.175912918693482</v>
      </c>
      <c r="D18" s="34">
        <v>1.079713001876225</v>
      </c>
      <c r="E18" s="34">
        <v>1.380714984333258</v>
      </c>
      <c r="F18" s="34">
        <v>1.049923576012674</v>
      </c>
      <c r="G18" s="34">
        <v>1.17525000577672</v>
      </c>
      <c r="H18" s="34">
        <v>1.135982018889786</v>
      </c>
      <c r="I18" s="34">
        <v>1.035214194704233</v>
      </c>
      <c r="J18" s="34">
        <v>1.070874629656701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1585056.57</v>
      </c>
      <c r="C20" s="31">
        <f aca="true" t="shared" si="4" ref="C20:J20">SUM(C21:C30)</f>
        <v>1488880.49</v>
      </c>
      <c r="D20" s="31">
        <f t="shared" si="4"/>
        <v>1866109.22</v>
      </c>
      <c r="E20" s="31">
        <f t="shared" si="4"/>
        <v>1160738.6600000001</v>
      </c>
      <c r="F20" s="31">
        <f t="shared" si="4"/>
        <v>1221695.04</v>
      </c>
      <c r="G20" s="31">
        <f t="shared" si="4"/>
        <v>1282042.62</v>
      </c>
      <c r="H20" s="31">
        <f t="shared" si="4"/>
        <v>1136147.01</v>
      </c>
      <c r="I20" s="31">
        <f t="shared" si="4"/>
        <v>1584140.1500000004</v>
      </c>
      <c r="J20" s="31">
        <f t="shared" si="4"/>
        <v>565071.6300000001</v>
      </c>
      <c r="K20" s="31">
        <f aca="true" t="shared" si="5" ref="K20:K29">SUM(B20:J20)</f>
        <v>11889881.390000002</v>
      </c>
      <c r="L20"/>
      <c r="M20"/>
      <c r="N20"/>
    </row>
    <row r="21" spans="1:14" ht="16.5" customHeight="1">
      <c r="A21" s="30" t="s">
        <v>28</v>
      </c>
      <c r="B21" s="53">
        <f>ROUND((B15+B16)*B7,2)</f>
        <v>1343277.56</v>
      </c>
      <c r="C21" s="53">
        <f>ROUND((C15+C16)*C7,2)</f>
        <v>1211430.4</v>
      </c>
      <c r="D21" s="53">
        <f aca="true" t="shared" si="6" ref="D21:J21">ROUND((D15+D16)*D7,2)</f>
        <v>1658149.65</v>
      </c>
      <c r="E21" s="53">
        <f t="shared" si="6"/>
        <v>807562.86</v>
      </c>
      <c r="F21" s="53">
        <f t="shared" si="6"/>
        <v>1120707.01</v>
      </c>
      <c r="G21" s="53">
        <f t="shared" si="6"/>
        <v>1054413.31</v>
      </c>
      <c r="H21" s="53">
        <f t="shared" si="6"/>
        <v>960589.18</v>
      </c>
      <c r="I21" s="53">
        <f t="shared" si="6"/>
        <v>1370579.07</v>
      </c>
      <c r="J21" s="53">
        <f t="shared" si="6"/>
        <v>506476.77</v>
      </c>
      <c r="K21" s="25">
        <f t="shared" si="5"/>
        <v>10033185.809999999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182566.68</v>
      </c>
      <c r="C22" s="25">
        <f t="shared" si="7"/>
        <v>213106.26</v>
      </c>
      <c r="D22" s="25">
        <f t="shared" si="7"/>
        <v>132176.09</v>
      </c>
      <c r="E22" s="25">
        <f t="shared" si="7"/>
        <v>307451.28</v>
      </c>
      <c r="F22" s="25">
        <f t="shared" si="7"/>
        <v>55949.7</v>
      </c>
      <c r="G22" s="25">
        <f t="shared" si="7"/>
        <v>184785.94</v>
      </c>
      <c r="H22" s="25">
        <f t="shared" si="7"/>
        <v>130622.86</v>
      </c>
      <c r="I22" s="25">
        <f t="shared" si="7"/>
        <v>48263.84</v>
      </c>
      <c r="J22" s="25">
        <f t="shared" si="7"/>
        <v>35896.35</v>
      </c>
      <c r="K22" s="25">
        <f t="shared" si="5"/>
        <v>1290819.0000000002</v>
      </c>
      <c r="L22"/>
      <c r="M22"/>
      <c r="N22"/>
    </row>
    <row r="23" spans="1:14" ht="16.5" customHeight="1">
      <c r="A23" s="13" t="s">
        <v>26</v>
      </c>
      <c r="B23" s="25">
        <v>54824.08</v>
      </c>
      <c r="C23" s="25">
        <v>58468.39</v>
      </c>
      <c r="D23" s="25">
        <v>58679.16</v>
      </c>
      <c r="E23" s="25">
        <v>38624.97</v>
      </c>
      <c r="F23" s="25">
        <v>41346.94</v>
      </c>
      <c r="G23" s="25">
        <v>38996.76</v>
      </c>
      <c r="H23" s="25">
        <v>39483.26</v>
      </c>
      <c r="I23" s="25">
        <v>66488.36</v>
      </c>
      <c r="J23" s="25">
        <v>19997.11</v>
      </c>
      <c r="K23" s="25">
        <f t="shared" si="5"/>
        <v>416909.02999999997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1364.21</v>
      </c>
      <c r="C26" s="25">
        <v>1279.8</v>
      </c>
      <c r="D26" s="25">
        <v>1606.56</v>
      </c>
      <c r="E26" s="25">
        <v>999.33</v>
      </c>
      <c r="F26" s="25">
        <v>1051.07</v>
      </c>
      <c r="G26" s="25">
        <v>1102.81</v>
      </c>
      <c r="H26" s="25">
        <v>977.55</v>
      </c>
      <c r="I26" s="25">
        <v>1364.21</v>
      </c>
      <c r="J26" s="25">
        <v>487.41</v>
      </c>
      <c r="K26" s="25">
        <f t="shared" si="5"/>
        <v>10232.949999999997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898.57</v>
      </c>
      <c r="C28" s="25">
        <v>752.26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1004.39</v>
      </c>
      <c r="J28" s="25">
        <v>325.68</v>
      </c>
      <c r="K28" s="25">
        <f t="shared" si="5"/>
        <v>6604.24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8826.48</v>
      </c>
      <c r="E29" s="25"/>
      <c r="F29" s="25"/>
      <c r="G29" s="25"/>
      <c r="H29" s="25"/>
      <c r="I29" s="25">
        <v>92591.81</v>
      </c>
      <c r="J29" s="25"/>
      <c r="K29" s="25">
        <f t="shared" si="5"/>
        <v>101418.29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-231969.03000000003</v>
      </c>
      <c r="C32" s="25">
        <f t="shared" si="8"/>
        <v>-87192.65000000001</v>
      </c>
      <c r="D32" s="25">
        <f t="shared" si="8"/>
        <v>-321033.4700000001</v>
      </c>
      <c r="E32" s="25">
        <f t="shared" si="8"/>
        <v>-212238.09999999998</v>
      </c>
      <c r="F32" s="25">
        <f t="shared" si="8"/>
        <v>-40770.4</v>
      </c>
      <c r="G32" s="25">
        <f t="shared" si="8"/>
        <v>-235321.13999999998</v>
      </c>
      <c r="H32" s="25">
        <f t="shared" si="8"/>
        <v>-74741.28999999998</v>
      </c>
      <c r="I32" s="25">
        <f t="shared" si="8"/>
        <v>-84040.89</v>
      </c>
      <c r="J32" s="25">
        <f t="shared" si="8"/>
        <v>-220096.71000000002</v>
      </c>
      <c r="K32" s="25">
        <f aca="true" t="shared" si="9" ref="K32:K40">SUM(B32:J32)</f>
        <v>-1507403.68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-216118.46000000002</v>
      </c>
      <c r="C33" s="25">
        <f t="shared" si="10"/>
        <v>-72303.85</v>
      </c>
      <c r="D33" s="25">
        <f t="shared" si="10"/>
        <v>-107978.15</v>
      </c>
      <c r="E33" s="25">
        <f t="shared" si="10"/>
        <v>-200630.71</v>
      </c>
      <c r="F33" s="25">
        <f t="shared" si="10"/>
        <v>-40770.4</v>
      </c>
      <c r="G33" s="25">
        <f t="shared" si="10"/>
        <v>-222500.71</v>
      </c>
      <c r="H33" s="25">
        <f t="shared" si="10"/>
        <v>-36379.82</v>
      </c>
      <c r="I33" s="25">
        <f t="shared" si="10"/>
        <v>-84040.89</v>
      </c>
      <c r="J33" s="25">
        <f t="shared" si="10"/>
        <v>-19824.2</v>
      </c>
      <c r="K33" s="25">
        <f t="shared" si="9"/>
        <v>-1000547.19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-52615.2</v>
      </c>
      <c r="C34" s="25">
        <f t="shared" si="11"/>
        <v>-57032.8</v>
      </c>
      <c r="D34" s="25">
        <f t="shared" si="11"/>
        <v>-53688.8</v>
      </c>
      <c r="E34" s="25">
        <f t="shared" si="11"/>
        <v>-37096.4</v>
      </c>
      <c r="F34" s="25">
        <f t="shared" si="11"/>
        <v>-40770.4</v>
      </c>
      <c r="G34" s="25">
        <f t="shared" si="11"/>
        <v>-21678.8</v>
      </c>
      <c r="H34" s="25">
        <f t="shared" si="11"/>
        <v>-19888</v>
      </c>
      <c r="I34" s="25">
        <f t="shared" si="11"/>
        <v>-58304.4</v>
      </c>
      <c r="J34" s="25">
        <f t="shared" si="11"/>
        <v>-11884.4</v>
      </c>
      <c r="K34" s="25">
        <f t="shared" si="9"/>
        <v>-352959.2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-163503.26</v>
      </c>
      <c r="C37" s="25">
        <v>-15271.05</v>
      </c>
      <c r="D37" s="25">
        <v>-54289.35</v>
      </c>
      <c r="E37" s="25">
        <v>-163534.31</v>
      </c>
      <c r="F37" s="21">
        <v>0</v>
      </c>
      <c r="G37" s="25">
        <v>-200821.91</v>
      </c>
      <c r="H37" s="25">
        <v>-16491.82</v>
      </c>
      <c r="I37" s="25">
        <v>-25736.49</v>
      </c>
      <c r="J37" s="25">
        <v>-7939.8</v>
      </c>
      <c r="K37" s="25">
        <f t="shared" si="9"/>
        <v>-647587.99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-15850.57</v>
      </c>
      <c r="C38" s="22">
        <f t="shared" si="12"/>
        <v>-14888.8</v>
      </c>
      <c r="D38" s="22">
        <f t="shared" si="12"/>
        <v>-213055.32000000007</v>
      </c>
      <c r="E38" s="22">
        <f t="shared" si="12"/>
        <v>-11607.39</v>
      </c>
      <c r="F38" s="22">
        <f t="shared" si="12"/>
        <v>0</v>
      </c>
      <c r="G38" s="22">
        <f t="shared" si="12"/>
        <v>-12820.43</v>
      </c>
      <c r="H38" s="22">
        <f t="shared" si="12"/>
        <v>-38361.46999999997</v>
      </c>
      <c r="I38" s="22">
        <f t="shared" si="12"/>
        <v>0</v>
      </c>
      <c r="J38" s="22">
        <f t="shared" si="12"/>
        <v>-200272.51</v>
      </c>
      <c r="K38" s="25">
        <f t="shared" si="9"/>
        <v>-506856.49000000005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-15850.57</v>
      </c>
      <c r="C40" s="22">
        <v>-14888.8</v>
      </c>
      <c r="D40" s="22">
        <v>-18661.09</v>
      </c>
      <c r="E40" s="22">
        <v>-11607.39</v>
      </c>
      <c r="F40" s="22">
        <v>0</v>
      </c>
      <c r="G40" s="22">
        <v>-12820.43</v>
      </c>
      <c r="H40" s="22">
        <v>-11361.47</v>
      </c>
      <c r="I40" s="22">
        <v>0</v>
      </c>
      <c r="J40" s="22">
        <v>0</v>
      </c>
      <c r="K40" s="25">
        <f t="shared" si="9"/>
        <v>-85189.75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1530000</v>
      </c>
      <c r="E46" s="12">
        <v>0</v>
      </c>
      <c r="F46" s="12">
        <v>0</v>
      </c>
      <c r="G46" s="12">
        <v>0</v>
      </c>
      <c r="H46" s="12">
        <v>1071000</v>
      </c>
      <c r="I46" s="12">
        <v>0</v>
      </c>
      <c r="J46" s="12">
        <v>324000</v>
      </c>
      <c r="K46" s="25">
        <f aca="true" t="shared" si="13" ref="K46:K53">SUM(B46:J46)</f>
        <v>2925000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1353087.54</v>
      </c>
      <c r="C55" s="22">
        <f t="shared" si="15"/>
        <v>1401687.84</v>
      </c>
      <c r="D55" s="22">
        <f t="shared" si="15"/>
        <v>1545075.75</v>
      </c>
      <c r="E55" s="22">
        <f t="shared" si="15"/>
        <v>948500.5600000002</v>
      </c>
      <c r="F55" s="22">
        <f t="shared" si="15"/>
        <v>1180924.6400000001</v>
      </c>
      <c r="G55" s="22">
        <f t="shared" si="15"/>
        <v>1046721.4800000001</v>
      </c>
      <c r="H55" s="22">
        <f t="shared" si="15"/>
        <v>1061405.72</v>
      </c>
      <c r="I55" s="22">
        <f t="shared" si="15"/>
        <v>1500099.2600000005</v>
      </c>
      <c r="J55" s="22">
        <f t="shared" si="15"/>
        <v>344974.9200000001</v>
      </c>
      <c r="K55" s="15">
        <f>SUM(B55:J55)</f>
        <v>10382477.71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1353087.54</v>
      </c>
      <c r="C61" s="5">
        <f t="shared" si="17"/>
        <v>1401687.84</v>
      </c>
      <c r="D61" s="5">
        <f t="shared" si="17"/>
        <v>1545075.75</v>
      </c>
      <c r="E61" s="5">
        <f t="shared" si="17"/>
        <v>948500.57</v>
      </c>
      <c r="F61" s="5">
        <f t="shared" si="17"/>
        <v>1180924.64</v>
      </c>
      <c r="G61" s="5">
        <f t="shared" si="17"/>
        <v>1046721.48</v>
      </c>
      <c r="H61" s="5">
        <f t="shared" si="17"/>
        <v>1061405.72</v>
      </c>
      <c r="I61" s="5">
        <f>SUM(I62:I74)</f>
        <v>1500099.26</v>
      </c>
      <c r="J61" s="5">
        <f t="shared" si="17"/>
        <v>344974.92</v>
      </c>
      <c r="K61" s="5">
        <f>SUM(K62:K74)</f>
        <v>10382477.720000003</v>
      </c>
      <c r="L61" s="4"/>
    </row>
    <row r="62" spans="1:12" ht="16.5" customHeight="1">
      <c r="A62" s="3" t="s">
        <v>56</v>
      </c>
      <c r="B62" s="56">
        <v>1184357.52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1184357.52</v>
      </c>
      <c r="L62"/>
    </row>
    <row r="63" spans="1:12" ht="16.5" customHeight="1">
      <c r="A63" s="3" t="s">
        <v>57</v>
      </c>
      <c r="B63" s="56">
        <v>168730.02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168730.02</v>
      </c>
      <c r="L63"/>
    </row>
    <row r="64" spans="1:12" ht="16.5" customHeight="1">
      <c r="A64" s="3" t="s">
        <v>4</v>
      </c>
      <c r="B64" s="57">
        <v>0</v>
      </c>
      <c r="C64" s="56">
        <v>1401687.84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1401687.84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1545075.75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1545075.75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948500.57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948500.57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1180924.64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1180924.64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1046721.48</v>
      </c>
      <c r="H68" s="57">
        <v>0</v>
      </c>
      <c r="I68" s="57">
        <v>0</v>
      </c>
      <c r="J68" s="57">
        <v>0</v>
      </c>
      <c r="K68" s="5">
        <f t="shared" si="18"/>
        <v>1046721.48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1061405.72</v>
      </c>
      <c r="I69" s="57">
        <v>0</v>
      </c>
      <c r="J69" s="57">
        <v>0</v>
      </c>
      <c r="K69" s="5">
        <f t="shared" si="18"/>
        <v>1061405.72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567337.54</v>
      </c>
      <c r="J71" s="57">
        <v>0</v>
      </c>
      <c r="K71" s="5">
        <f t="shared" si="18"/>
        <v>567337.54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932761.72</v>
      </c>
      <c r="J72" s="57">
        <v>0</v>
      </c>
      <c r="K72" s="5">
        <f t="shared" si="18"/>
        <v>932761.72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344974.92</v>
      </c>
      <c r="K73" s="5">
        <f t="shared" si="18"/>
        <v>344974.92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2024-07-11T18:05:33Z</dcterms:modified>
  <cp:category/>
  <cp:version/>
  <cp:contentType/>
  <cp:contentStatus/>
</cp:coreProperties>
</file>