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<sst xmlns="http://schemas.openxmlformats.org/spreadsheetml/2006/main" count="83" uniqueCount="82">
  <si>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</si>
  <si>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</si>
  <si>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</si>
  <si>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</si>
  <si>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</si>
  <si>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</si>
  <si>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</si>
  <si>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</si>
  <si>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</si>
  <si>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</si>
  <si>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</si>
  <si>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</si>
  <si>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</si>
  <si>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</si>
  <si>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</si>
  <si>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</si>
  <si>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</si>
  <si>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</si>
  <si>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</si>
  <si>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</si>
  <si>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</si>
  <si>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</si>
  <si>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</si>
  <si>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</si>
  <si>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</si>
  <si>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</si>
  <si>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</si>
  <si>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</si>
  <si>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</si>
  <si>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</si>
  <si>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</si>
  <si>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</si>
  <si>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</si>
  <si>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</si>
  <si>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</si>
  <si>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</si>
  <si>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</si>
  <si>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</si>
  <si>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</si>
  <si>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</si>
  <si>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</si>
  <si>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</si>
  <si>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</si>
  <si>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</si>
  <si>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</si>
  <si>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</si>
  <si>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</si>
  <si>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</si>
  <si>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</si>
  <si>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</si>
  <si>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</si>
  <si>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</si>
  <si>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</si>
  <si>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</si>
  <si>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</si>
  <si>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</si>
  <si>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</si>
  <si>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</si>
  <si>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</si>
  <si>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</si>
  <si>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</si>
  <si>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</si>
  <si>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</si>
  <si>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</si>
  <si>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</si>
  <si>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</si>
  <si>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</si>
  <si>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</si>
  <si>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</si>
  <si>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</si>
  <si>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</si>
  <si>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</si>
  <si>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</si>
  <si>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</si>
  <si>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</si>
  <si>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</si>
  <si>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</si>
  <si>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</si>
  <si>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</si>
  <si>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</si>
  <si>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04/07/24 - VENCIMENTO 12/07/24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</si>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</sst>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323857</v>
      </c>
      <c r="C7" s="41">
        <f aca="true" t="shared" si="0" ref="C7:J7">+C8+C11</f>
        <v>262494</v>
      </c>
      <c r="D7" s="41">
        <f t="shared" si="0"/>
        <v>316306</v>
      </c>
      <c r="E7" s="41">
        <f t="shared" si="0"/>
        <v>181483</v>
      </c>
      <c r="F7" s="41">
        <f t="shared" si="0"/>
        <v>236311</v>
      </c>
      <c r="G7" s="41">
        <f t="shared" si="0"/>
        <v>223819</v>
      </c>
      <c r="H7" s="41">
        <f t="shared" si="0"/>
        <v>252570</v>
      </c>
      <c r="I7" s="41">
        <f t="shared" si="0"/>
        <v>356916</v>
      </c>
      <c r="J7" s="41">
        <f t="shared" si="0"/>
        <v>121324</v>
      </c>
      <c r="K7" s="33">
        <f aca="true" t="shared" si="1" ref="K7:K13">SUM(B7:J7)</f>
        <v>2275080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13303</v>
      </c>
      <c r="C8" s="39">
        <f t="shared" si="2"/>
        <v>13617</v>
      </c>
      <c r="D8" s="39">
        <f t="shared" si="2"/>
        <v>12553</v>
      </c>
      <c r="E8" s="39">
        <f t="shared" si="2"/>
        <v>9254</v>
      </c>
      <c r="F8" s="39">
        <f t="shared" si="2"/>
        <v>10022</v>
      </c>
      <c r="G8" s="39">
        <f t="shared" si="2"/>
        <v>5339</v>
      </c>
      <c r="H8" s="39">
        <f t="shared" si="2"/>
        <v>4666</v>
      </c>
      <c r="I8" s="39">
        <f t="shared" si="2"/>
        <v>13989</v>
      </c>
      <c r="J8" s="39">
        <f t="shared" si="2"/>
        <v>3079</v>
      </c>
      <c r="K8" s="33">
        <f t="shared" si="1"/>
        <v>85822</v>
      </c>
      <c r="L8"/>
      <c r="M8"/>
      <c r="N8"/>
    </row>
    <row r="9" spans="1:14" ht="16.5" customHeight="1">
      <c r="A9" s="17" t="s">
        <v>32</v>
      </c>
      <c r="B9" s="39">
        <v>13242</v>
      </c>
      <c r="C9" s="39">
        <v>13616</v>
      </c>
      <c r="D9" s="39">
        <v>12550</v>
      </c>
      <c r="E9" s="39">
        <v>8976</v>
      </c>
      <c r="F9" s="39">
        <v>10010</v>
      </c>
      <c r="G9" s="39">
        <v>5335</v>
      </c>
      <c r="H9" s="39">
        <v>4666</v>
      </c>
      <c r="I9" s="39">
        <v>13920</v>
      </c>
      <c r="J9" s="39">
        <v>3079</v>
      </c>
      <c r="K9" s="33">
        <f t="shared" si="1"/>
        <v>85394</v>
      </c>
      <c r="L9"/>
      <c r="M9"/>
      <c r="N9"/>
    </row>
    <row r="10" spans="1:14" ht="16.5" customHeight="1">
      <c r="A10" s="17" t="s">
        <v>31</v>
      </c>
      <c r="B10" s="39">
        <v>61</v>
      </c>
      <c r="C10" s="39">
        <v>1</v>
      </c>
      <c r="D10" s="39">
        <v>3</v>
      </c>
      <c r="E10" s="39">
        <v>278</v>
      </c>
      <c r="F10" s="39">
        <v>12</v>
      </c>
      <c r="G10" s="39">
        <v>4</v>
      </c>
      <c r="H10" s="39">
        <v>0</v>
      </c>
      <c r="I10" s="39">
        <v>69</v>
      </c>
      <c r="J10" s="39">
        <v>0</v>
      </c>
      <c r="K10" s="33">
        <f t="shared" si="1"/>
        <v>428</v>
      </c>
      <c r="L10"/>
      <c r="M10"/>
      <c r="N10"/>
    </row>
    <row r="11" spans="1:14" ht="16.5" customHeight="1">
      <c r="A11" s="38" t="s">
        <v>67</v>
      </c>
      <c r="B11" s="37">
        <v>310554</v>
      </c>
      <c r="C11" s="37">
        <v>248877</v>
      </c>
      <c r="D11" s="37">
        <v>303753</v>
      </c>
      <c r="E11" s="37">
        <v>172229</v>
      </c>
      <c r="F11" s="37">
        <v>226289</v>
      </c>
      <c r="G11" s="37">
        <v>218480</v>
      </c>
      <c r="H11" s="37">
        <v>247904</v>
      </c>
      <c r="I11" s="37">
        <v>342927</v>
      </c>
      <c r="J11" s="37">
        <v>118245</v>
      </c>
      <c r="K11" s="33">
        <f t="shared" si="1"/>
        <v>2189258</v>
      </c>
      <c r="L11" s="54"/>
      <c r="M11" s="54"/>
      <c r="N11" s="54"/>
    </row>
    <row r="12" spans="1:14" ht="16.5" customHeight="1">
      <c r="A12" s="17" t="s">
        <v>79</v>
      </c>
      <c r="B12" s="37">
        <v>23739</v>
      </c>
      <c r="C12" s="37">
        <v>20417</v>
      </c>
      <c r="D12" s="37">
        <v>25693</v>
      </c>
      <c r="E12" s="37">
        <v>17421</v>
      </c>
      <c r="F12" s="37">
        <v>15102</v>
      </c>
      <c r="G12" s="37">
        <v>14091</v>
      </c>
      <c r="H12" s="37">
        <v>14568</v>
      </c>
      <c r="I12" s="37">
        <v>19746</v>
      </c>
      <c r="J12" s="37">
        <v>5659</v>
      </c>
      <c r="K12" s="33">
        <f t="shared" si="1"/>
        <v>156436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286815</v>
      </c>
      <c r="C13" s="37">
        <f>+C11-C12</f>
        <v>228460</v>
      </c>
      <c r="D13" s="37">
        <f>+D11-D12</f>
        <v>278060</v>
      </c>
      <c r="E13" s="37">
        <f aca="true" t="shared" si="3" ref="E13:J13">+E11-E12</f>
        <v>154808</v>
      </c>
      <c r="F13" s="37">
        <f t="shared" si="3"/>
        <v>211187</v>
      </c>
      <c r="G13" s="37">
        <f t="shared" si="3"/>
        <v>204389</v>
      </c>
      <c r="H13" s="37">
        <f t="shared" si="3"/>
        <v>233336</v>
      </c>
      <c r="I13" s="37">
        <f t="shared" si="3"/>
        <v>323181</v>
      </c>
      <c r="J13" s="37">
        <f t="shared" si="3"/>
        <v>112586</v>
      </c>
      <c r="K13" s="33">
        <f t="shared" si="1"/>
        <v>2032822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4.6521</v>
      </c>
      <c r="C15" s="36">
        <v>5.1107</v>
      </c>
      <c r="D15" s="36">
        <v>5.6656</v>
      </c>
      <c r="E15" s="36">
        <v>4.9259</v>
      </c>
      <c r="F15" s="36">
        <v>5.2128</v>
      </c>
      <c r="G15" s="36">
        <v>5.2656</v>
      </c>
      <c r="H15" s="36">
        <v>4.1926</v>
      </c>
      <c r="I15" s="36">
        <v>4.2351</v>
      </c>
      <c r="J15" s="36">
        <v>4.7921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1.05808757057273</v>
      </c>
      <c r="C18" s="34">
        <v>1.105736981351616</v>
      </c>
      <c r="D18" s="34">
        <v>1.037684759938269</v>
      </c>
      <c r="E18" s="34">
        <v>1.301997159575017</v>
      </c>
      <c r="F18" s="34">
        <v>1.007846771771531</v>
      </c>
      <c r="G18" s="34">
        <v>1.11046221018064</v>
      </c>
      <c r="H18" s="34">
        <v>1.075337029901901</v>
      </c>
      <c r="I18" s="34">
        <v>0.978039529848203</v>
      </c>
      <c r="J18" s="34">
        <v>0.976831818120049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1655505.4000000004</v>
      </c>
      <c r="C20" s="31">
        <f aca="true" t="shared" si="4" ref="C20:J20">SUM(C21:C30)</f>
        <v>1551147.3</v>
      </c>
      <c r="D20" s="31">
        <f t="shared" si="4"/>
        <v>1938778.1000000003</v>
      </c>
      <c r="E20" s="31">
        <f t="shared" si="4"/>
        <v>1212332.6400000004</v>
      </c>
      <c r="F20" s="31">
        <f t="shared" si="4"/>
        <v>1287973.2000000004</v>
      </c>
      <c r="G20" s="31">
        <f t="shared" si="4"/>
        <v>1354069.1600000001</v>
      </c>
      <c r="H20" s="31">
        <f t="shared" si="4"/>
        <v>1185879.3499999999</v>
      </c>
      <c r="I20" s="31">
        <f t="shared" si="4"/>
        <v>1648552.28</v>
      </c>
      <c r="J20" s="31">
        <f t="shared" si="4"/>
        <v>591246.73</v>
      </c>
      <c r="K20" s="31">
        <f aca="true" t="shared" si="5" ref="K20:K29">SUM(B20:J20)</f>
        <v>12425484.16</v>
      </c>
      <c r="L20"/>
      <c r="M20"/>
      <c r="N20"/>
    </row>
    <row r="21" spans="1:14" ht="16.5" customHeight="1">
      <c r="A21" s="30" t="s">
        <v>28</v>
      </c>
      <c r="B21" s="53">
        <f>ROUND((B15+B16)*B7,2)</f>
        <v>1506615.15</v>
      </c>
      <c r="C21" s="53">
        <f>ROUND((C15+C16)*C7,2)</f>
        <v>1341528.09</v>
      </c>
      <c r="D21" s="53">
        <f aca="true" t="shared" si="6" ref="D21:J21">ROUND((D15+D16)*D7,2)</f>
        <v>1792063.27</v>
      </c>
      <c r="E21" s="53">
        <f t="shared" si="6"/>
        <v>893967.11</v>
      </c>
      <c r="F21" s="53">
        <f t="shared" si="6"/>
        <v>1231841.98</v>
      </c>
      <c r="G21" s="53">
        <f t="shared" si="6"/>
        <v>1178541.33</v>
      </c>
      <c r="H21" s="53">
        <f t="shared" si="6"/>
        <v>1058924.98</v>
      </c>
      <c r="I21" s="53">
        <f t="shared" si="6"/>
        <v>1511574.95</v>
      </c>
      <c r="J21" s="53">
        <f t="shared" si="6"/>
        <v>581396.74</v>
      </c>
      <c r="K21" s="25">
        <f t="shared" si="5"/>
        <v>11096453.6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87515.61</v>
      </c>
      <c r="C22" s="25">
        <f t="shared" si="7"/>
        <v>141849.13</v>
      </c>
      <c r="D22" s="25">
        <f t="shared" si="7"/>
        <v>67533.47</v>
      </c>
      <c r="E22" s="25">
        <f t="shared" si="7"/>
        <v>269975.53</v>
      </c>
      <c r="F22" s="25">
        <f t="shared" si="7"/>
        <v>9665.98</v>
      </c>
      <c r="G22" s="25">
        <f t="shared" si="7"/>
        <v>130184.28</v>
      </c>
      <c r="H22" s="25">
        <f t="shared" si="7"/>
        <v>79776.26</v>
      </c>
      <c r="I22" s="25">
        <f t="shared" si="7"/>
        <v>-33194.9</v>
      </c>
      <c r="J22" s="25">
        <f t="shared" si="7"/>
        <v>-13469.91</v>
      </c>
      <c r="K22" s="25">
        <f t="shared" si="5"/>
        <v>739835.45</v>
      </c>
      <c r="L22"/>
      <c r="M22"/>
      <c r="N22"/>
    </row>
    <row r="23" spans="1:14" ht="16.5" customHeight="1">
      <c r="A23" s="13" t="s">
        <v>26</v>
      </c>
      <c r="B23" s="25">
        <v>56898.76</v>
      </c>
      <c r="C23" s="25">
        <v>61773.89</v>
      </c>
      <c r="D23" s="25">
        <v>61681.97</v>
      </c>
      <c r="E23" s="25">
        <v>41141.59</v>
      </c>
      <c r="F23" s="25">
        <v>42688.34</v>
      </c>
      <c r="G23" s="25">
        <v>41405.91</v>
      </c>
      <c r="H23" s="25">
        <v>41613.67</v>
      </c>
      <c r="I23" s="25">
        <v>69054.45</v>
      </c>
      <c r="J23" s="25">
        <v>20562.57</v>
      </c>
      <c r="K23" s="25">
        <f t="shared" si="5"/>
        <v>436821.14999999997</v>
      </c>
      <c r="L23"/>
      <c r="M23"/>
      <c r="N23"/>
    </row>
    <row r="24" spans="1:14" ht="16.5" customHeight="1">
      <c r="A24" s="13" t="s">
        <v>25</v>
      </c>
      <c r="B24" s="25">
        <v>1808.61</v>
      </c>
      <c r="C24" s="29">
        <v>3617.22</v>
      </c>
      <c r="D24" s="29">
        <v>5425.83</v>
      </c>
      <c r="E24" s="25">
        <v>5425.83</v>
      </c>
      <c r="F24" s="25">
        <v>1808.61</v>
      </c>
      <c r="G24" s="29">
        <v>1808.61</v>
      </c>
      <c r="H24" s="29">
        <v>3617.22</v>
      </c>
      <c r="I24" s="29">
        <v>3617.22</v>
      </c>
      <c r="J24" s="29">
        <v>1808.61</v>
      </c>
      <c r="K24" s="25">
        <f t="shared" si="5"/>
        <v>28937.760000000002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1387.85</v>
      </c>
      <c r="C26" s="25">
        <v>1301.97</v>
      </c>
      <c r="D26" s="25">
        <v>1626.08</v>
      </c>
      <c r="E26" s="25">
        <v>1016.65</v>
      </c>
      <c r="F26" s="25">
        <v>1080.36</v>
      </c>
      <c r="G26" s="25">
        <v>1135.76</v>
      </c>
      <c r="H26" s="25">
        <v>994.49</v>
      </c>
      <c r="I26" s="25">
        <v>1382.31</v>
      </c>
      <c r="J26" s="25">
        <v>495.86</v>
      </c>
      <c r="K26" s="25">
        <f t="shared" si="5"/>
        <v>10421.33</v>
      </c>
      <c r="L26" s="54"/>
      <c r="M26" s="54"/>
      <c r="N26" s="54"/>
    </row>
    <row r="27" spans="1:14" ht="16.5" customHeight="1">
      <c r="A27" s="13" t="s">
        <v>76</v>
      </c>
      <c r="B27" s="25">
        <v>365.33</v>
      </c>
      <c r="C27" s="25">
        <v>311.74</v>
      </c>
      <c r="D27" s="25">
        <v>368.6</v>
      </c>
      <c r="E27" s="25">
        <v>214.36</v>
      </c>
      <c r="F27" s="25">
        <v>253.58</v>
      </c>
      <c r="G27" s="25">
        <v>260.77</v>
      </c>
      <c r="H27" s="25">
        <v>245.08</v>
      </c>
      <c r="I27" s="25">
        <v>316.97</v>
      </c>
      <c r="J27" s="25">
        <v>121.56</v>
      </c>
      <c r="K27" s="25">
        <f t="shared" si="5"/>
        <v>2457.9900000000002</v>
      </c>
      <c r="L27" s="54"/>
      <c r="M27" s="54"/>
      <c r="N27" s="54"/>
    </row>
    <row r="28" spans="1:14" ht="16.5" customHeight="1">
      <c r="A28" s="13" t="s">
        <v>77</v>
      </c>
      <c r="B28" s="25">
        <v>914.09</v>
      </c>
      <c r="C28" s="25">
        <v>765.26</v>
      </c>
      <c r="D28" s="25">
        <v>1019.85</v>
      </c>
      <c r="E28" s="25">
        <v>591.57</v>
      </c>
      <c r="F28" s="25">
        <v>634.35</v>
      </c>
      <c r="G28" s="25">
        <v>732.5</v>
      </c>
      <c r="H28" s="25">
        <v>707.65</v>
      </c>
      <c r="I28" s="25">
        <v>1021.74</v>
      </c>
      <c r="J28" s="25">
        <v>331.3</v>
      </c>
      <c r="K28" s="25">
        <f t="shared" si="5"/>
        <v>6718.3099999999995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9059.03</v>
      </c>
      <c r="E29" s="25"/>
      <c r="F29" s="25"/>
      <c r="G29" s="25"/>
      <c r="H29" s="25"/>
      <c r="I29" s="25">
        <v>94779.54</v>
      </c>
      <c r="J29" s="25"/>
      <c r="K29" s="25">
        <f t="shared" si="5"/>
        <v>103838.56999999999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-108655.38</v>
      </c>
      <c r="C32" s="25">
        <f t="shared" si="8"/>
        <v>-83652.92</v>
      </c>
      <c r="D32" s="25">
        <f t="shared" si="8"/>
        <v>-113386.55999999997</v>
      </c>
      <c r="E32" s="25">
        <f t="shared" si="8"/>
        <v>-97331.23</v>
      </c>
      <c r="F32" s="25">
        <f t="shared" si="8"/>
        <v>-44044</v>
      </c>
      <c r="G32" s="25">
        <f t="shared" si="8"/>
        <v>-90983.91</v>
      </c>
      <c r="H32" s="25">
        <f t="shared" si="8"/>
        <v>-37158.94000000004</v>
      </c>
      <c r="I32" s="25">
        <f t="shared" si="8"/>
        <v>-68691.49</v>
      </c>
      <c r="J32" s="25">
        <f t="shared" si="8"/>
        <v>-22804.099999999977</v>
      </c>
      <c r="K32" s="25">
        <f aca="true" t="shared" si="9" ref="K32:K40">SUM(B32:J32)</f>
        <v>-666708.53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-101059.8</v>
      </c>
      <c r="C33" s="25">
        <f t="shared" si="10"/>
        <v>-68141.45</v>
      </c>
      <c r="D33" s="25">
        <f t="shared" si="10"/>
        <v>-69956.35</v>
      </c>
      <c r="E33" s="25">
        <f t="shared" si="10"/>
        <v>-85207.9</v>
      </c>
      <c r="F33" s="25">
        <f t="shared" si="10"/>
        <v>-44044</v>
      </c>
      <c r="G33" s="25">
        <f t="shared" si="10"/>
        <v>-77443.22</v>
      </c>
      <c r="H33" s="25">
        <f t="shared" si="10"/>
        <v>-25300.15</v>
      </c>
      <c r="I33" s="25">
        <f t="shared" si="10"/>
        <v>-68691.49</v>
      </c>
      <c r="J33" s="25">
        <f t="shared" si="10"/>
        <v>-15843.94</v>
      </c>
      <c r="K33" s="25">
        <f t="shared" si="9"/>
        <v>-555688.2999999999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-58264.8</v>
      </c>
      <c r="C34" s="25">
        <f t="shared" si="11"/>
        <v>-59910.4</v>
      </c>
      <c r="D34" s="25">
        <f t="shared" si="11"/>
        <v>-55220</v>
      </c>
      <c r="E34" s="25">
        <f t="shared" si="11"/>
        <v>-39494.4</v>
      </c>
      <c r="F34" s="25">
        <f t="shared" si="11"/>
        <v>-44044</v>
      </c>
      <c r="G34" s="25">
        <f t="shared" si="11"/>
        <v>-23474</v>
      </c>
      <c r="H34" s="25">
        <f t="shared" si="11"/>
        <v>-20530.4</v>
      </c>
      <c r="I34" s="25">
        <f t="shared" si="11"/>
        <v>-61248</v>
      </c>
      <c r="J34" s="25">
        <f t="shared" si="11"/>
        <v>-13547.6</v>
      </c>
      <c r="K34" s="25">
        <f t="shared" si="9"/>
        <v>-375733.6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-42795</v>
      </c>
      <c r="C37" s="25">
        <v>-8231.05</v>
      </c>
      <c r="D37" s="25">
        <v>-14736.35</v>
      </c>
      <c r="E37" s="25">
        <v>-45713.5</v>
      </c>
      <c r="F37" s="21">
        <v>0</v>
      </c>
      <c r="G37" s="25">
        <v>-53969.22</v>
      </c>
      <c r="H37" s="25">
        <v>-4769.75</v>
      </c>
      <c r="I37" s="25">
        <v>-7443.49</v>
      </c>
      <c r="J37" s="25">
        <v>-2296.34</v>
      </c>
      <c r="K37" s="25">
        <f t="shared" si="9"/>
        <v>-179954.69999999998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-7595.58</v>
      </c>
      <c r="C38" s="22">
        <f t="shared" si="12"/>
        <v>-15511.47</v>
      </c>
      <c r="D38" s="22">
        <f t="shared" si="12"/>
        <v>-43430.20999999996</v>
      </c>
      <c r="E38" s="22">
        <f t="shared" si="12"/>
        <v>-12123.33</v>
      </c>
      <c r="F38" s="22">
        <f t="shared" si="12"/>
        <v>0</v>
      </c>
      <c r="G38" s="22">
        <f t="shared" si="12"/>
        <v>-13540.69</v>
      </c>
      <c r="H38" s="22">
        <f t="shared" si="12"/>
        <v>-11858.790000000037</v>
      </c>
      <c r="I38" s="22">
        <f t="shared" si="12"/>
        <v>0</v>
      </c>
      <c r="J38" s="22">
        <f t="shared" si="12"/>
        <v>-6960.159999999974</v>
      </c>
      <c r="K38" s="25">
        <f t="shared" si="9"/>
        <v>-111020.22999999998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-24042.43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-6960.16</v>
      </c>
      <c r="K39" s="25">
        <f t="shared" si="9"/>
        <v>-31002.59</v>
      </c>
      <c r="L39"/>
      <c r="M39"/>
      <c r="N39"/>
    </row>
    <row r="40" spans="1:14" ht="16.5" customHeight="1">
      <c r="A40" s="20" t="s">
        <v>16</v>
      </c>
      <c r="B40" s="22">
        <v>-7595.58</v>
      </c>
      <c r="C40" s="22">
        <v>-15511.47</v>
      </c>
      <c r="D40" s="22">
        <v>-19387.78</v>
      </c>
      <c r="E40" s="22">
        <v>-12123.33</v>
      </c>
      <c r="F40" s="22">
        <v>0</v>
      </c>
      <c r="G40" s="22">
        <v>-13540.69</v>
      </c>
      <c r="H40" s="22">
        <v>-11858.79</v>
      </c>
      <c r="I40" s="22">
        <v>0</v>
      </c>
      <c r="J40" s="22">
        <v>0</v>
      </c>
      <c r="K40" s="25">
        <f t="shared" si="9"/>
        <v>-80017.64000000001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1546850.0200000005</v>
      </c>
      <c r="C55" s="22">
        <f t="shared" si="15"/>
        <v>1467494.3800000001</v>
      </c>
      <c r="D55" s="22">
        <f t="shared" si="15"/>
        <v>1825391.5400000003</v>
      </c>
      <c r="E55" s="22">
        <f t="shared" si="15"/>
        <v>1115001.4100000004</v>
      </c>
      <c r="F55" s="22">
        <f t="shared" si="15"/>
        <v>1243929.2000000004</v>
      </c>
      <c r="G55" s="22">
        <f t="shared" si="15"/>
        <v>1263085.2500000002</v>
      </c>
      <c r="H55" s="22">
        <f t="shared" si="15"/>
        <v>1148720.41</v>
      </c>
      <c r="I55" s="22">
        <f t="shared" si="15"/>
        <v>1579860.79</v>
      </c>
      <c r="J55" s="22">
        <f t="shared" si="15"/>
        <v>568442.63</v>
      </c>
      <c r="K55" s="15">
        <f>SUM(B55:J55)</f>
        <v>11758775.63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1546850.02</v>
      </c>
      <c r="C61" s="5">
        <f t="shared" si="17"/>
        <v>1467494.38</v>
      </c>
      <c r="D61" s="5">
        <f t="shared" si="17"/>
        <v>1825391.54</v>
      </c>
      <c r="E61" s="5">
        <f t="shared" si="17"/>
        <v>1115001.42</v>
      </c>
      <c r="F61" s="5">
        <f t="shared" si="17"/>
        <v>1243929.2</v>
      </c>
      <c r="G61" s="5">
        <f t="shared" si="17"/>
        <v>1263085.25</v>
      </c>
      <c r="H61" s="5">
        <f t="shared" si="17"/>
        <v>1148720.41</v>
      </c>
      <c r="I61" s="5">
        <f>SUM(I62:I74)</f>
        <v>1579860.79</v>
      </c>
      <c r="J61" s="5">
        <f t="shared" si="17"/>
        <v>568442.63</v>
      </c>
      <c r="K61" s="5">
        <f>SUM(K62:K74)</f>
        <v>11758775.64</v>
      </c>
      <c r="L61" s="4"/>
    </row>
    <row r="62" spans="1:12" ht="16.5" customHeight="1">
      <c r="A62" s="3" t="s">
        <v>56</v>
      </c>
      <c r="B62" s="56">
        <v>1354731.25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1354731.25</v>
      </c>
      <c r="L62"/>
    </row>
    <row r="63" spans="1:12" ht="16.5" customHeight="1">
      <c r="A63" s="3" t="s">
        <v>57</v>
      </c>
      <c r="B63" s="56">
        <v>192118.77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192118.77</v>
      </c>
      <c r="L63"/>
    </row>
    <row r="64" spans="1:12" ht="16.5" customHeight="1">
      <c r="A64" s="3" t="s">
        <v>4</v>
      </c>
      <c r="B64" s="57">
        <v>0</v>
      </c>
      <c r="C64" s="56">
        <v>1467494.38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1467494.38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1825391.54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1825391.54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1115001.42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1115001.42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1243929.2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1243929.2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1263085.25</v>
      </c>
      <c r="H68" s="57">
        <v>0</v>
      </c>
      <c r="I68" s="57">
        <v>0</v>
      </c>
      <c r="J68" s="57">
        <v>0</v>
      </c>
      <c r="K68" s="5">
        <f t="shared" si="18"/>
        <v>1263085.25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1148720.41</v>
      </c>
      <c r="I69" s="57">
        <v>0</v>
      </c>
      <c r="J69" s="57">
        <v>0</v>
      </c>
      <c r="K69" s="5">
        <f t="shared" si="18"/>
        <v>1148720.41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587550.23</v>
      </c>
      <c r="J71" s="57">
        <v>0</v>
      </c>
      <c r="K71" s="5">
        <f t="shared" si="18"/>
        <v>587550.23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992310.56</v>
      </c>
      <c r="J72" s="57">
        <v>0</v>
      </c>
      <c r="K72" s="5">
        <f t="shared" si="18"/>
        <v>992310.56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568442.63</v>
      </c>
      <c r="K73" s="5">
        <f t="shared" si="18"/>
        <v>568442.63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2024-07-11T22:53:30Z</dcterms:modified>
  <cp:category/>
  <cp:version/>
  <cp:contentType/>
  <cp:contentStatus/>
</cp:coreProperties>
</file>