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<sst xmlns="http://schemas.openxmlformats.org/spreadsheetml/2006/main" count="87" uniqueCount="86">
  <si>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</si>
  <si>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</si>
  <si>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</si>
  <si>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</si>
  <si>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</si>
  <si>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</si>
  <si>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</si>
  <si>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</si>
  <si>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</si>
  <si>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</si>
  <si>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</si>
  <si>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</si>
  <si>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</si>
  <si>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</si>
  <si>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</si>
  <si>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</si>
  <si>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</si>
  <si>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</si>
  <si>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</si>
  <si>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</si>
  <si>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</si>
  <si>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</si>
  <si>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</si>
  <si>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</si>
  <si>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</si>
  <si>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</si>
  <si>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</si>
  <si>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</si>
  <si>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</si>
  <si>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</si>
  <si>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</si>
  <si>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</si>
  <si>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</si>
  <si>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</si>
  <si>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</si>
  <si>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</si>
  <si>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</si>
  <si>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</si>
  <si>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</si>
  <si>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</si>
  <si>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</si>
  <si>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</si>
  <si>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</si>
  <si>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</si>
  <si>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</si>
  <si>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</si>
  <si>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</si>
  <si>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</si>
  <si>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</si>
  <si>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</si>
  <si>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</si>
  <si>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</si>
  <si>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</si>
  <si>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</si>
  <si>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</si>
  <si>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</si>
  <si>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</si>
  <si>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</si>
  <si>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</si>
  <si>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</si>
  <si>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</si>
  <si>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</si>
  <si>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</si>
  <si>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</si>
  <si>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</si>
  <si>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</si>
  <si>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</si>
  <si>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</si>
  <si>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</si>
  <si>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</si>
  <si>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</si>
  <si>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</si>
  <si>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</si>
  <si>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</si>
  <si>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</si>
  <si>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</si>
  <si>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</si>
  <si>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</si>
  <si>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</si>
  <si>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</si>
  <si>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</si>
  <si>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</si>
  <si>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</si>
  <si>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</si>
  <si>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03/06/24 - VENCIMENTO 10/06/24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</si>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</sst>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86308</v>
      </c>
      <c r="C7" s="10">
        <f aca="true" t="shared" si="0" ref="C7:K7">C8+C11</f>
        <v>111724</v>
      </c>
      <c r="D7" s="10">
        <f t="shared" si="0"/>
        <v>329581</v>
      </c>
      <c r="E7" s="10">
        <f t="shared" si="0"/>
        <v>255701</v>
      </c>
      <c r="F7" s="10">
        <f t="shared" si="0"/>
        <v>279148</v>
      </c>
      <c r="G7" s="10">
        <f t="shared" si="0"/>
        <v>156601</v>
      </c>
      <c r="H7" s="10">
        <f t="shared" si="0"/>
        <v>109739</v>
      </c>
      <c r="I7" s="10">
        <f t="shared" si="0"/>
        <v>120295</v>
      </c>
      <c r="J7" s="10">
        <f t="shared" si="0"/>
        <v>125549</v>
      </c>
      <c r="K7" s="10">
        <f t="shared" si="0"/>
        <v>220128</v>
      </c>
      <c r="L7" s="10">
        <f aca="true" t="shared" si="1" ref="L7:L13">SUM(B7:K7)</f>
        <v>1794774</v>
      </c>
      <c r="M7" s="11"/>
    </row>
    <row r="8" spans="1:13" ht="17.25" customHeight="1">
      <c r="A8" s="12" t="s">
        <v>81</v>
      </c>
      <c r="B8" s="13">
        <f>B9+B10</f>
        <v>4511</v>
      </c>
      <c r="C8" s="13">
        <f aca="true" t="shared" si="2" ref="C8:K8">C9+C10</f>
        <v>4801</v>
      </c>
      <c r="D8" s="13">
        <f t="shared" si="2"/>
        <v>15172</v>
      </c>
      <c r="E8" s="13">
        <f t="shared" si="2"/>
        <v>10221</v>
      </c>
      <c r="F8" s="13">
        <f t="shared" si="2"/>
        <v>9758</v>
      </c>
      <c r="G8" s="13">
        <f t="shared" si="2"/>
        <v>7429</v>
      </c>
      <c r="H8" s="13">
        <f t="shared" si="2"/>
        <v>4256</v>
      </c>
      <c r="I8" s="13">
        <f t="shared" si="2"/>
        <v>4118</v>
      </c>
      <c r="J8" s="13">
        <f t="shared" si="2"/>
        <v>5727</v>
      </c>
      <c r="K8" s="13">
        <f t="shared" si="2"/>
        <v>8815</v>
      </c>
      <c r="L8" s="13">
        <f t="shared" si="1"/>
        <v>74808</v>
      </c>
      <c r="M8"/>
    </row>
    <row r="9" spans="1:13" ht="17.25" customHeight="1">
      <c r="A9" s="14" t="s">
        <v>18</v>
      </c>
      <c r="B9" s="15">
        <v>4509</v>
      </c>
      <c r="C9" s="15">
        <v>4801</v>
      </c>
      <c r="D9" s="15">
        <v>15172</v>
      </c>
      <c r="E9" s="15">
        <v>10219</v>
      </c>
      <c r="F9" s="15">
        <v>9758</v>
      </c>
      <c r="G9" s="15">
        <v>7429</v>
      </c>
      <c r="H9" s="15">
        <v>4165</v>
      </c>
      <c r="I9" s="15">
        <v>4118</v>
      </c>
      <c r="J9" s="15">
        <v>5727</v>
      </c>
      <c r="K9" s="15">
        <v>8815</v>
      </c>
      <c r="L9" s="13">
        <f t="shared" si="1"/>
        <v>74713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91</v>
      </c>
      <c r="I10" s="15">
        <v>0</v>
      </c>
      <c r="J10" s="15">
        <v>0</v>
      </c>
      <c r="K10" s="15">
        <v>0</v>
      </c>
      <c r="L10" s="13">
        <f t="shared" si="1"/>
        <v>95</v>
      </c>
      <c r="M10"/>
    </row>
    <row r="11" spans="1:13" ht="17.25" customHeight="1">
      <c r="A11" s="12" t="s">
        <v>70</v>
      </c>
      <c r="B11" s="15">
        <v>81797</v>
      </c>
      <c r="C11" s="15">
        <v>106923</v>
      </c>
      <c r="D11" s="15">
        <v>314409</v>
      </c>
      <c r="E11" s="15">
        <v>245480</v>
      </c>
      <c r="F11" s="15">
        <v>269390</v>
      </c>
      <c r="G11" s="15">
        <v>149172</v>
      </c>
      <c r="H11" s="15">
        <v>105483</v>
      </c>
      <c r="I11" s="15">
        <v>116177</v>
      </c>
      <c r="J11" s="15">
        <v>119822</v>
      </c>
      <c r="K11" s="15">
        <v>211313</v>
      </c>
      <c r="L11" s="13">
        <f t="shared" si="1"/>
        <v>1719966</v>
      </c>
      <c r="M11" s="56"/>
    </row>
    <row r="12" spans="1:13" ht="17.25" customHeight="1">
      <c r="A12" s="14" t="s">
        <v>83</v>
      </c>
      <c r="B12" s="15">
        <v>9824</v>
      </c>
      <c r="C12" s="15">
        <v>8045</v>
      </c>
      <c r="D12" s="15">
        <v>28187</v>
      </c>
      <c r="E12" s="15">
        <v>25160</v>
      </c>
      <c r="F12" s="15">
        <v>23645</v>
      </c>
      <c r="G12" s="15">
        <v>14168</v>
      </c>
      <c r="H12" s="15">
        <v>9898</v>
      </c>
      <c r="I12" s="15">
        <v>7268</v>
      </c>
      <c r="J12" s="15">
        <v>8741</v>
      </c>
      <c r="K12" s="15">
        <v>14174</v>
      </c>
      <c r="L12" s="13">
        <f t="shared" si="1"/>
        <v>149110</v>
      </c>
      <c r="M12" s="56"/>
    </row>
    <row r="13" spans="1:13" ht="17.25" customHeight="1">
      <c r="A13" s="14" t="s">
        <v>71</v>
      </c>
      <c r="B13" s="15">
        <f>+B11-B12</f>
        <v>71973</v>
      </c>
      <c r="C13" s="15">
        <f aca="true" t="shared" si="3" ref="C13:K13">+C11-C12</f>
        <v>98878</v>
      </c>
      <c r="D13" s="15">
        <f t="shared" si="3"/>
        <v>286222</v>
      </c>
      <c r="E13" s="15">
        <f t="shared" si="3"/>
        <v>220320</v>
      </c>
      <c r="F13" s="15">
        <f t="shared" si="3"/>
        <v>245745</v>
      </c>
      <c r="G13" s="15">
        <f t="shared" si="3"/>
        <v>135004</v>
      </c>
      <c r="H13" s="15">
        <f t="shared" si="3"/>
        <v>95585</v>
      </c>
      <c r="I13" s="15">
        <f t="shared" si="3"/>
        <v>108909</v>
      </c>
      <c r="J13" s="15">
        <f t="shared" si="3"/>
        <v>111081</v>
      </c>
      <c r="K13" s="15">
        <f t="shared" si="3"/>
        <v>197139</v>
      </c>
      <c r="L13" s="13">
        <f t="shared" si="1"/>
        <v>1570856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1.087997201253823</v>
      </c>
      <c r="C18" s="22">
        <v>1.162529316182599</v>
      </c>
      <c r="D18" s="22">
        <v>1.064802473330263</v>
      </c>
      <c r="E18" s="22">
        <v>1.096477694105783</v>
      </c>
      <c r="F18" s="22">
        <v>1.152597143034415</v>
      </c>
      <c r="G18" s="22">
        <v>1.124320441683419</v>
      </c>
      <c r="H18" s="22">
        <v>1.013734327631724</v>
      </c>
      <c r="I18" s="22">
        <v>1.162533372817564</v>
      </c>
      <c r="J18" s="22">
        <v>1.258554886329619</v>
      </c>
      <c r="K18" s="22">
        <v>1.118975165941739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792970.38</v>
      </c>
      <c r="C20" s="25">
        <f aca="true" t="shared" si="4" ref="C20:K20">SUM(C21:C30)</f>
        <v>554054.0899999999</v>
      </c>
      <c r="D20" s="25">
        <f t="shared" si="4"/>
        <v>1798559.84</v>
      </c>
      <c r="E20" s="25">
        <f t="shared" si="4"/>
        <v>1446929.9800000002</v>
      </c>
      <c r="F20" s="25">
        <f t="shared" si="4"/>
        <v>1495430.98</v>
      </c>
      <c r="G20" s="25">
        <f t="shared" si="4"/>
        <v>884647.7599999999</v>
      </c>
      <c r="H20" s="25">
        <f t="shared" si="4"/>
        <v>636506</v>
      </c>
      <c r="I20" s="25">
        <f t="shared" si="4"/>
        <v>635741.6900000002</v>
      </c>
      <c r="J20" s="25">
        <f t="shared" si="4"/>
        <v>778343.9600000001</v>
      </c>
      <c r="K20" s="25">
        <f t="shared" si="4"/>
        <v>991174.73</v>
      </c>
      <c r="L20" s="25">
        <f>SUM(B20:K20)</f>
        <v>10014359.41</v>
      </c>
      <c r="M20"/>
    </row>
    <row r="21" spans="1:13" ht="17.25" customHeight="1">
      <c r="A21" s="26" t="s">
        <v>22</v>
      </c>
      <c r="B21" s="52">
        <f>ROUND((B15+B16)*B7,2)</f>
        <v>632370.09</v>
      </c>
      <c r="C21" s="52">
        <f aca="true" t="shared" si="5" ref="C21:K21">ROUND((C15+C16)*C7,2)</f>
        <v>460895.02</v>
      </c>
      <c r="D21" s="52">
        <f t="shared" si="5"/>
        <v>1618209.75</v>
      </c>
      <c r="E21" s="52">
        <f t="shared" si="5"/>
        <v>1271703.35</v>
      </c>
      <c r="F21" s="52">
        <f t="shared" si="5"/>
        <v>1226687.97</v>
      </c>
      <c r="G21" s="52">
        <f t="shared" si="5"/>
        <v>756680.37</v>
      </c>
      <c r="H21" s="52">
        <f t="shared" si="5"/>
        <v>584085.83</v>
      </c>
      <c r="I21" s="52">
        <f t="shared" si="5"/>
        <v>530849.81</v>
      </c>
      <c r="J21" s="52">
        <f t="shared" si="5"/>
        <v>596684.18</v>
      </c>
      <c r="K21" s="52">
        <f t="shared" si="5"/>
        <v>854316.77</v>
      </c>
      <c r="L21" s="33">
        <f aca="true" t="shared" si="6" ref="L21:L29">SUM(B21:K21)</f>
        <v>8532483.139999999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55646.8</v>
      </c>
      <c r="C22" s="33">
        <f t="shared" si="7"/>
        <v>74908.95</v>
      </c>
      <c r="D22" s="33">
        <f t="shared" si="7"/>
        <v>104863.99</v>
      </c>
      <c r="E22" s="33">
        <f t="shared" si="7"/>
        <v>122691.01</v>
      </c>
      <c r="F22" s="33">
        <f t="shared" si="7"/>
        <v>187189.08</v>
      </c>
      <c r="G22" s="33">
        <f t="shared" si="7"/>
        <v>94070.84</v>
      </c>
      <c r="H22" s="33">
        <f t="shared" si="7"/>
        <v>8022.03</v>
      </c>
      <c r="I22" s="33">
        <f t="shared" si="7"/>
        <v>86280.81</v>
      </c>
      <c r="J22" s="33">
        <f t="shared" si="7"/>
        <v>154275.61</v>
      </c>
      <c r="K22" s="33">
        <f t="shared" si="7"/>
        <v>101642.48</v>
      </c>
      <c r="L22" s="33">
        <f t="shared" si="6"/>
        <v>989591.6</v>
      </c>
      <c r="M22"/>
    </row>
    <row r="23" spans="1:13" ht="17.25" customHeight="1">
      <c r="A23" s="27" t="s">
        <v>24</v>
      </c>
      <c r="B23" s="33">
        <v>0</v>
      </c>
      <c r="C23" s="33">
        <v>15608.7</v>
      </c>
      <c r="D23" s="33">
        <v>69160.9</v>
      </c>
      <c r="E23" s="33">
        <v>37540.85</v>
      </c>
      <c r="F23" s="33">
        <v>56985.41</v>
      </c>
      <c r="G23" s="33">
        <v>32626.94</v>
      </c>
      <c r="H23" s="33">
        <v>23821.84</v>
      </c>
      <c r="I23" s="33">
        <v>15840.27</v>
      </c>
      <c r="J23" s="33">
        <v>22586.67</v>
      </c>
      <c r="K23" s="33">
        <v>30057.77</v>
      </c>
      <c r="L23" s="33">
        <f t="shared" si="6"/>
        <v>304229.35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444.57</v>
      </c>
      <c r="D26" s="33">
        <v>1446.26</v>
      </c>
      <c r="E26" s="33">
        <v>1162.08</v>
      </c>
      <c r="F26" s="33">
        <v>1201.47</v>
      </c>
      <c r="G26" s="33">
        <v>711.88</v>
      </c>
      <c r="H26" s="33">
        <v>512.1</v>
      </c>
      <c r="I26" s="33">
        <v>512.1</v>
      </c>
      <c r="J26" s="33">
        <v>624.65</v>
      </c>
      <c r="K26" s="33">
        <v>796.29</v>
      </c>
      <c r="L26" s="33">
        <f t="shared" si="6"/>
        <v>8047.31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483.88</v>
      </c>
      <c r="L27" s="33">
        <f t="shared" si="6"/>
        <v>4550.820000000001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102007.25</v>
      </c>
      <c r="C29" s="33"/>
      <c r="D29" s="33"/>
      <c r="E29" s="33">
        <v>9240.92</v>
      </c>
      <c r="F29" s="33">
        <v>18693.2</v>
      </c>
      <c r="G29" s="33"/>
      <c r="H29" s="33">
        <v>17817.89</v>
      </c>
      <c r="I29" s="33"/>
      <c r="J29" s="33">
        <v>0</v>
      </c>
      <c r="K29" s="33">
        <v>0</v>
      </c>
      <c r="L29" s="33">
        <f t="shared" si="6"/>
        <v>147759.26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-127553.19</v>
      </c>
      <c r="C32" s="33">
        <f t="shared" si="8"/>
        <v>-21124.4</v>
      </c>
      <c r="D32" s="33">
        <f t="shared" si="8"/>
        <v>-66756.8</v>
      </c>
      <c r="E32" s="33">
        <f t="shared" si="8"/>
        <v>-50923.989999999896</v>
      </c>
      <c r="F32" s="33">
        <f t="shared" si="8"/>
        <v>-42935.2</v>
      </c>
      <c r="G32" s="33">
        <f t="shared" si="8"/>
        <v>-32687.6</v>
      </c>
      <c r="H32" s="33">
        <f t="shared" si="8"/>
        <v>-25143.16</v>
      </c>
      <c r="I32" s="33">
        <f t="shared" si="8"/>
        <v>-21518.04</v>
      </c>
      <c r="J32" s="33">
        <f t="shared" si="8"/>
        <v>-25198.8</v>
      </c>
      <c r="K32" s="33">
        <f t="shared" si="8"/>
        <v>-38786</v>
      </c>
      <c r="L32" s="33">
        <f aca="true" t="shared" si="9" ref="L32:L39">SUM(B32:K32)</f>
        <v>-452627.1799999998</v>
      </c>
      <c r="M32"/>
    </row>
    <row r="33" spans="1:13" ht="18.75" customHeight="1">
      <c r="A33" s="27" t="s">
        <v>28</v>
      </c>
      <c r="B33" s="33">
        <f>B34+B35+B36+B37</f>
        <v>-19839.6</v>
      </c>
      <c r="C33" s="33">
        <f aca="true" t="shared" si="10" ref="C33:K33">C34+C35+C36+C37</f>
        <v>-21124.4</v>
      </c>
      <c r="D33" s="33">
        <f t="shared" si="10"/>
        <v>-66756.8</v>
      </c>
      <c r="E33" s="33">
        <f t="shared" si="10"/>
        <v>-44963.6</v>
      </c>
      <c r="F33" s="33">
        <f t="shared" si="10"/>
        <v>-42935.2</v>
      </c>
      <c r="G33" s="33">
        <f t="shared" si="10"/>
        <v>-32687.6</v>
      </c>
      <c r="H33" s="33">
        <f t="shared" si="10"/>
        <v>-18326</v>
      </c>
      <c r="I33" s="33">
        <f t="shared" si="10"/>
        <v>-21518.04</v>
      </c>
      <c r="J33" s="33">
        <f t="shared" si="10"/>
        <v>-25198.8</v>
      </c>
      <c r="K33" s="33">
        <f t="shared" si="10"/>
        <v>-38786</v>
      </c>
      <c r="L33" s="33">
        <f t="shared" si="9"/>
        <v>-332136.04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-19839.6</v>
      </c>
      <c r="C34" s="33">
        <f t="shared" si="11"/>
        <v>-21124.4</v>
      </c>
      <c r="D34" s="33">
        <f t="shared" si="11"/>
        <v>-66756.8</v>
      </c>
      <c r="E34" s="33">
        <f t="shared" si="11"/>
        <v>-44963.6</v>
      </c>
      <c r="F34" s="33">
        <f t="shared" si="11"/>
        <v>-42935.2</v>
      </c>
      <c r="G34" s="33">
        <f t="shared" si="11"/>
        <v>-32687.6</v>
      </c>
      <c r="H34" s="33">
        <f t="shared" si="11"/>
        <v>-18326</v>
      </c>
      <c r="I34" s="33">
        <f t="shared" si="11"/>
        <v>-18119.2</v>
      </c>
      <c r="J34" s="33">
        <f t="shared" si="11"/>
        <v>-25198.8</v>
      </c>
      <c r="K34" s="33">
        <f t="shared" si="11"/>
        <v>-38786</v>
      </c>
      <c r="L34" s="33">
        <f t="shared" si="9"/>
        <v>-328737.19999999995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-3398.84</v>
      </c>
      <c r="J37" s="17">
        <v>0</v>
      </c>
      <c r="K37" s="17">
        <v>0</v>
      </c>
      <c r="L37" s="33">
        <f t="shared" si="9"/>
        <v>-3398.84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665417.19</v>
      </c>
      <c r="C56" s="41">
        <f t="shared" si="16"/>
        <v>532929.6899999998</v>
      </c>
      <c r="D56" s="41">
        <f t="shared" si="16"/>
        <v>1731803.04</v>
      </c>
      <c r="E56" s="41">
        <f t="shared" si="16"/>
        <v>1396005.9900000002</v>
      </c>
      <c r="F56" s="41">
        <f t="shared" si="16"/>
        <v>1452495.78</v>
      </c>
      <c r="G56" s="41">
        <f t="shared" si="16"/>
        <v>851960.1599999999</v>
      </c>
      <c r="H56" s="41">
        <f t="shared" si="16"/>
        <v>611362.84</v>
      </c>
      <c r="I56" s="41">
        <f t="shared" si="16"/>
        <v>614223.6500000001</v>
      </c>
      <c r="J56" s="41">
        <f t="shared" si="16"/>
        <v>753145.16</v>
      </c>
      <c r="K56" s="41">
        <f t="shared" si="16"/>
        <v>952388.73</v>
      </c>
      <c r="L56" s="42">
        <f t="shared" si="14"/>
        <v>9561732.23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665417.19</v>
      </c>
      <c r="C62" s="41">
        <f aca="true" t="shared" si="18" ref="C62:J62">SUM(C63:C74)</f>
        <v>532929.6900000001</v>
      </c>
      <c r="D62" s="41">
        <f t="shared" si="18"/>
        <v>1731803.04</v>
      </c>
      <c r="E62" s="41">
        <f t="shared" si="18"/>
        <v>1396005.99</v>
      </c>
      <c r="F62" s="41">
        <f t="shared" si="18"/>
        <v>1452495.78</v>
      </c>
      <c r="G62" s="41">
        <f t="shared" si="18"/>
        <v>851960.16</v>
      </c>
      <c r="H62" s="41">
        <f t="shared" si="18"/>
        <v>611362.84</v>
      </c>
      <c r="I62" s="41">
        <f>SUM(I63:I79)</f>
        <v>614223.65</v>
      </c>
      <c r="J62" s="41">
        <f t="shared" si="18"/>
        <v>753145.16</v>
      </c>
      <c r="K62" s="41">
        <f>SUM(K63:K76)</f>
        <v>952388.73</v>
      </c>
      <c r="L62" s="41">
        <f>SUM(B62:K62)</f>
        <v>9561732.23</v>
      </c>
      <c r="M62" s="40"/>
    </row>
    <row r="63" spans="1:13" ht="18.75" customHeight="1">
      <c r="A63" s="46" t="s">
        <v>46</v>
      </c>
      <c r="B63" s="57">
        <v>665417.19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665417.19</v>
      </c>
      <c r="M63"/>
    </row>
    <row r="64" spans="1:13" ht="18.75" customHeight="1">
      <c r="A64" s="46" t="s">
        <v>55</v>
      </c>
      <c r="B64" s="17">
        <v>0</v>
      </c>
      <c r="C64" s="57">
        <v>468285.32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468285.32</v>
      </c>
      <c r="M64"/>
    </row>
    <row r="65" spans="1:13" ht="18.75" customHeight="1">
      <c r="A65" s="46" t="s">
        <v>56</v>
      </c>
      <c r="B65" s="17">
        <v>0</v>
      </c>
      <c r="C65" s="57">
        <v>64644.37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64644.37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1731803.04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1731803.04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1396005.99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1396005.99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1452495.78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1452495.78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851960.16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851960.16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611362.84</v>
      </c>
      <c r="I70" s="17">
        <v>0</v>
      </c>
      <c r="J70" s="17">
        <v>0</v>
      </c>
      <c r="K70" s="17">
        <v>0</v>
      </c>
      <c r="L70" s="41">
        <f t="shared" si="19"/>
        <v>611362.84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614223.65</v>
      </c>
      <c r="J71" s="17">
        <v>0</v>
      </c>
      <c r="K71" s="17">
        <v>0</v>
      </c>
      <c r="L71" s="41">
        <f t="shared" si="19"/>
        <v>614223.65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753145.16</v>
      </c>
      <c r="K72" s="17">
        <v>0</v>
      </c>
      <c r="L72" s="41">
        <f t="shared" si="19"/>
        <v>753145.16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567433.21</v>
      </c>
      <c r="L73" s="41">
        <f t="shared" si="19"/>
        <v>567433.21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384955.52</v>
      </c>
      <c r="L74" s="41">
        <f t="shared" si="19"/>
        <v>384955.52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2024-06-07T16:55:33Z</dcterms:modified>
  <cp:category/>
  <cp:version/>
  <cp:contentType/>
  <cp:contentStatus/>
</cp:coreProperties>
</file>