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<sst xmlns="http://schemas.openxmlformats.org/spreadsheetml/2006/main" count="87" uniqueCount="86">
  <si>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</si>
  <si>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</si>
  <si>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</si>
  <si>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</si>
  <si>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</si>
  <si>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</si>
  <si>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</si>
  <si>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</si>
  <si>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</si>
  <si>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</si>
  <si>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</si>
  <si>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</si>
  <si>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</si>
  <si>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</si>
  <si>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</si>
  <si>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</si>
  <si>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</si>
  <si>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</si>
  <si>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</si>
  <si>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</si>
  <si>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</si>
  <si>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</si>
  <si>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</si>
  <si>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</si>
  <si>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</si>
  <si>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</si>
  <si>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</si>
  <si>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</si>
  <si>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</si>
  <si>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</si>
  <si>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</si>
  <si>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</si>
  <si>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</si>
  <si>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</si>
  <si>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</si>
  <si>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</si>
  <si>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</si>
  <si>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</si>
  <si>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</si>
  <si>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</si>
  <si>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</si>
  <si>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</si>
  <si>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</si>
  <si>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</si>
  <si>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</si>
  <si>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</si>
  <si>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</si>
  <si>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</si>
  <si>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</si>
  <si>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</si>
  <si>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</si>
  <si>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</si>
  <si>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</si>
  <si>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</si>
  <si>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</si>
  <si>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</si>
  <si>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</si>
  <si>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</si>
  <si>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</si>
  <si>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</si>
  <si>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</si>
  <si>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</si>
  <si>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</si>
  <si>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</si>
  <si>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</si>
  <si>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</si>
  <si>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</si>
  <si>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</si>
  <si>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</si>
  <si>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</si>
  <si>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</si>
  <si>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</si>
  <si>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</si>
  <si>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</si>
  <si>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</si>
  <si>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</si>
  <si>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</si>
  <si>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</si>
  <si>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</si>
  <si>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</si>
  <si>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</si>
  <si>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</si>
  <si>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</si>
  <si>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</si>
  <si>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05/06/24 - VENCIMENTO 12/06/24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</si>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</sst>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90146</v>
      </c>
      <c r="C7" s="10">
        <f aca="true" t="shared" si="0" ref="C7:K7">C8+C11</f>
        <v>117935</v>
      </c>
      <c r="D7" s="10">
        <f t="shared" si="0"/>
        <v>351261</v>
      </c>
      <c r="E7" s="10">
        <f t="shared" si="0"/>
        <v>268387</v>
      </c>
      <c r="F7" s="10">
        <f t="shared" si="0"/>
        <v>284154</v>
      </c>
      <c r="G7" s="10">
        <f t="shared" si="0"/>
        <v>163702</v>
      </c>
      <c r="H7" s="10">
        <f t="shared" si="0"/>
        <v>114057</v>
      </c>
      <c r="I7" s="10">
        <f t="shared" si="0"/>
        <v>128027</v>
      </c>
      <c r="J7" s="10">
        <f t="shared" si="0"/>
        <v>132940</v>
      </c>
      <c r="K7" s="10">
        <f t="shared" si="0"/>
        <v>228906</v>
      </c>
      <c r="L7" s="10">
        <f aca="true" t="shared" si="1" ref="L7:L13">SUM(B7:K7)</f>
        <v>1879515</v>
      </c>
      <c r="M7" s="11"/>
    </row>
    <row r="8" spans="1:13" ht="17.25" customHeight="1">
      <c r="A8" s="12" t="s">
        <v>81</v>
      </c>
      <c r="B8" s="13">
        <f>B9+B10</f>
        <v>4496</v>
      </c>
      <c r="C8" s="13">
        <f aca="true" t="shared" si="2" ref="C8:K8">C9+C10</f>
        <v>4828</v>
      </c>
      <c r="D8" s="13">
        <f t="shared" si="2"/>
        <v>14646</v>
      </c>
      <c r="E8" s="13">
        <f t="shared" si="2"/>
        <v>9902</v>
      </c>
      <c r="F8" s="13">
        <f t="shared" si="2"/>
        <v>9324</v>
      </c>
      <c r="G8" s="13">
        <f t="shared" si="2"/>
        <v>7415</v>
      </c>
      <c r="H8" s="13">
        <f t="shared" si="2"/>
        <v>4302</v>
      </c>
      <c r="I8" s="13">
        <f t="shared" si="2"/>
        <v>4172</v>
      </c>
      <c r="J8" s="13">
        <f t="shared" si="2"/>
        <v>5919</v>
      </c>
      <c r="K8" s="13">
        <f t="shared" si="2"/>
        <v>8735</v>
      </c>
      <c r="L8" s="13">
        <f t="shared" si="1"/>
        <v>73739</v>
      </c>
      <c r="M8"/>
    </row>
    <row r="9" spans="1:13" ht="17.25" customHeight="1">
      <c r="A9" s="14" t="s">
        <v>18</v>
      </c>
      <c r="B9" s="15">
        <v>4492</v>
      </c>
      <c r="C9" s="15">
        <v>4828</v>
      </c>
      <c r="D9" s="15">
        <v>14646</v>
      </c>
      <c r="E9" s="15">
        <v>9901</v>
      </c>
      <c r="F9" s="15">
        <v>9324</v>
      </c>
      <c r="G9" s="15">
        <v>7415</v>
      </c>
      <c r="H9" s="15">
        <v>4209</v>
      </c>
      <c r="I9" s="15">
        <v>4172</v>
      </c>
      <c r="J9" s="15">
        <v>5919</v>
      </c>
      <c r="K9" s="15">
        <v>8735</v>
      </c>
      <c r="L9" s="13">
        <f t="shared" si="1"/>
        <v>73641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93</v>
      </c>
      <c r="I10" s="15">
        <v>0</v>
      </c>
      <c r="J10" s="15">
        <v>0</v>
      </c>
      <c r="K10" s="15">
        <v>0</v>
      </c>
      <c r="L10" s="13">
        <f t="shared" si="1"/>
        <v>98</v>
      </c>
      <c r="M10"/>
    </row>
    <row r="11" spans="1:13" ht="17.25" customHeight="1">
      <c r="A11" s="12" t="s">
        <v>70</v>
      </c>
      <c r="B11" s="15">
        <v>85650</v>
      </c>
      <c r="C11" s="15">
        <v>113107</v>
      </c>
      <c r="D11" s="15">
        <v>336615</v>
      </c>
      <c r="E11" s="15">
        <v>258485</v>
      </c>
      <c r="F11" s="15">
        <v>274830</v>
      </c>
      <c r="G11" s="15">
        <v>156287</v>
      </c>
      <c r="H11" s="15">
        <v>109755</v>
      </c>
      <c r="I11" s="15">
        <v>123855</v>
      </c>
      <c r="J11" s="15">
        <v>127021</v>
      </c>
      <c r="K11" s="15">
        <v>220171</v>
      </c>
      <c r="L11" s="13">
        <f t="shared" si="1"/>
        <v>1805776</v>
      </c>
      <c r="M11" s="56"/>
    </row>
    <row r="12" spans="1:13" ht="17.25" customHeight="1">
      <c r="A12" s="14" t="s">
        <v>83</v>
      </c>
      <c r="B12" s="15">
        <v>10267</v>
      </c>
      <c r="C12" s="15">
        <v>8699</v>
      </c>
      <c r="D12" s="15">
        <v>30294</v>
      </c>
      <c r="E12" s="15">
        <v>26841</v>
      </c>
      <c r="F12" s="15">
        <v>24902</v>
      </c>
      <c r="G12" s="15">
        <v>15106</v>
      </c>
      <c r="H12" s="15">
        <v>10350</v>
      </c>
      <c r="I12" s="15">
        <v>7603</v>
      </c>
      <c r="J12" s="15">
        <v>9165</v>
      </c>
      <c r="K12" s="15">
        <v>15261</v>
      </c>
      <c r="L12" s="13">
        <f t="shared" si="1"/>
        <v>158488</v>
      </c>
      <c r="M12" s="56"/>
    </row>
    <row r="13" spans="1:13" ht="17.25" customHeight="1">
      <c r="A13" s="14" t="s">
        <v>71</v>
      </c>
      <c r="B13" s="15">
        <f>+B11-B12</f>
        <v>75383</v>
      </c>
      <c r="C13" s="15">
        <f aca="true" t="shared" si="3" ref="C13:K13">+C11-C12</f>
        <v>104408</v>
      </c>
      <c r="D13" s="15">
        <f t="shared" si="3"/>
        <v>306321</v>
      </c>
      <c r="E13" s="15">
        <f t="shared" si="3"/>
        <v>231644</v>
      </c>
      <c r="F13" s="15">
        <f t="shared" si="3"/>
        <v>249928</v>
      </c>
      <c r="G13" s="15">
        <f t="shared" si="3"/>
        <v>141181</v>
      </c>
      <c r="H13" s="15">
        <f t="shared" si="3"/>
        <v>99405</v>
      </c>
      <c r="I13" s="15">
        <f t="shared" si="3"/>
        <v>116252</v>
      </c>
      <c r="J13" s="15">
        <f t="shared" si="3"/>
        <v>117856</v>
      </c>
      <c r="K13" s="15">
        <f t="shared" si="3"/>
        <v>204910</v>
      </c>
      <c r="L13" s="13">
        <f t="shared" si="1"/>
        <v>1647288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1.053936211366976</v>
      </c>
      <c r="C18" s="22">
        <v>1.113688715370779</v>
      </c>
      <c r="D18" s="22">
        <v>1.010592555058846</v>
      </c>
      <c r="E18" s="22">
        <v>1.06646783784875</v>
      </c>
      <c r="F18" s="22">
        <v>1.137044159316196</v>
      </c>
      <c r="G18" s="22">
        <v>1.089905797784008</v>
      </c>
      <c r="H18" s="22">
        <v>0.9813621259504</v>
      </c>
      <c r="I18" s="22">
        <v>1.104499247378767</v>
      </c>
      <c r="J18" s="22">
        <v>1.205130233438752</v>
      </c>
      <c r="K18" s="22">
        <v>1.085622364598642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801534.38</v>
      </c>
      <c r="C20" s="25">
        <f aca="true" t="shared" si="4" ref="C20:K20">SUM(C21:C30)</f>
        <v>560014.6699999999</v>
      </c>
      <c r="D20" s="25">
        <f t="shared" si="4"/>
        <v>1818845.59</v>
      </c>
      <c r="E20" s="25">
        <f t="shared" si="4"/>
        <v>1476751.6400000001</v>
      </c>
      <c r="F20" s="25">
        <f t="shared" si="4"/>
        <v>1501645.3</v>
      </c>
      <c r="G20" s="25">
        <f t="shared" si="4"/>
        <v>896421.7599999999</v>
      </c>
      <c r="H20" s="25">
        <f t="shared" si="4"/>
        <v>640292.0700000001</v>
      </c>
      <c r="I20" s="25">
        <f t="shared" si="4"/>
        <v>642611.7200000001</v>
      </c>
      <c r="J20" s="25">
        <f t="shared" si="4"/>
        <v>788932.6</v>
      </c>
      <c r="K20" s="25">
        <f t="shared" si="4"/>
        <v>999824.2899999999</v>
      </c>
      <c r="L20" s="25">
        <f>SUM(B20:K20)</f>
        <v>10126874.019999998</v>
      </c>
      <c r="M20"/>
    </row>
    <row r="21" spans="1:13" ht="17.25" customHeight="1">
      <c r="A21" s="26" t="s">
        <v>22</v>
      </c>
      <c r="B21" s="52">
        <f>ROUND((B15+B16)*B7,2)</f>
        <v>660490.73</v>
      </c>
      <c r="C21" s="52">
        <f aca="true" t="shared" si="5" ref="C21:K21">ROUND((C15+C16)*C7,2)</f>
        <v>486517.26</v>
      </c>
      <c r="D21" s="52">
        <f t="shared" si="5"/>
        <v>1724656.38</v>
      </c>
      <c r="E21" s="52">
        <f t="shared" si="5"/>
        <v>1334795.91</v>
      </c>
      <c r="F21" s="52">
        <f t="shared" si="5"/>
        <v>1248686.34</v>
      </c>
      <c r="G21" s="52">
        <f t="shared" si="5"/>
        <v>790991.69</v>
      </c>
      <c r="H21" s="52">
        <f t="shared" si="5"/>
        <v>607068.38</v>
      </c>
      <c r="I21" s="52">
        <f t="shared" si="5"/>
        <v>564970.35</v>
      </c>
      <c r="J21" s="52">
        <f t="shared" si="5"/>
        <v>631810.64</v>
      </c>
      <c r="K21" s="52">
        <f t="shared" si="5"/>
        <v>888384.19</v>
      </c>
      <c r="L21" s="33">
        <f aca="true" t="shared" si="6" ref="L21:L29">SUM(B21:K21)</f>
        <v>8938371.87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35624.37</v>
      </c>
      <c r="C22" s="33">
        <f t="shared" si="7"/>
        <v>55311.52</v>
      </c>
      <c r="D22" s="33">
        <f t="shared" si="7"/>
        <v>18268.52</v>
      </c>
      <c r="E22" s="33">
        <f t="shared" si="7"/>
        <v>88721</v>
      </c>
      <c r="F22" s="33">
        <f t="shared" si="7"/>
        <v>171125.17</v>
      </c>
      <c r="G22" s="33">
        <f t="shared" si="7"/>
        <v>71114.74</v>
      </c>
      <c r="H22" s="33">
        <f t="shared" si="7"/>
        <v>-11314.46</v>
      </c>
      <c r="I22" s="33">
        <f t="shared" si="7"/>
        <v>59038.98</v>
      </c>
      <c r="J22" s="33">
        <f t="shared" si="7"/>
        <v>129603.46</v>
      </c>
      <c r="K22" s="33">
        <f t="shared" si="7"/>
        <v>76065.56</v>
      </c>
      <c r="L22" s="33">
        <f t="shared" si="6"/>
        <v>693558.8599999999</v>
      </c>
      <c r="M22"/>
    </row>
    <row r="23" spans="1:13" ht="17.25" customHeight="1">
      <c r="A23" s="27" t="s">
        <v>24</v>
      </c>
      <c r="B23" s="33">
        <v>0</v>
      </c>
      <c r="C23" s="33">
        <v>15544.47</v>
      </c>
      <c r="D23" s="33">
        <v>69598.3</v>
      </c>
      <c r="E23" s="33">
        <v>38113.09</v>
      </c>
      <c r="F23" s="33">
        <v>57249.46</v>
      </c>
      <c r="G23" s="33">
        <v>33045.72</v>
      </c>
      <c r="H23" s="33">
        <v>23951.92</v>
      </c>
      <c r="I23" s="33">
        <v>15834.4</v>
      </c>
      <c r="J23" s="33">
        <v>22721</v>
      </c>
      <c r="K23" s="33">
        <v>30219.63</v>
      </c>
      <c r="L23" s="33">
        <f t="shared" si="6"/>
        <v>306277.99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635.91</v>
      </c>
      <c r="C26" s="33">
        <v>444.57</v>
      </c>
      <c r="D26" s="33">
        <v>1443.45</v>
      </c>
      <c r="E26" s="33">
        <v>1170.52</v>
      </c>
      <c r="F26" s="33">
        <v>1190.21</v>
      </c>
      <c r="G26" s="33">
        <v>711.88</v>
      </c>
      <c r="H26" s="33">
        <v>506.47</v>
      </c>
      <c r="I26" s="33">
        <v>509.29</v>
      </c>
      <c r="J26" s="33">
        <v>624.65</v>
      </c>
      <c r="K26" s="33">
        <v>793.48</v>
      </c>
      <c r="L26" s="33">
        <f t="shared" si="6"/>
        <v>8030.43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483.89</v>
      </c>
      <c r="L27" s="33">
        <f t="shared" si="6"/>
        <v>4550.830000000001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9359.35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148386.11000000002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-127478.39</v>
      </c>
      <c r="C32" s="33">
        <f t="shared" si="8"/>
        <v>-21243.2</v>
      </c>
      <c r="D32" s="33">
        <f t="shared" si="8"/>
        <v>-64442.4</v>
      </c>
      <c r="E32" s="33">
        <f t="shared" si="8"/>
        <v>-49524.7899999999</v>
      </c>
      <c r="F32" s="33">
        <f t="shared" si="8"/>
        <v>-41025.6</v>
      </c>
      <c r="G32" s="33">
        <f t="shared" si="8"/>
        <v>-32626</v>
      </c>
      <c r="H32" s="33">
        <f t="shared" si="8"/>
        <v>-25336.76</v>
      </c>
      <c r="I32" s="33">
        <f t="shared" si="8"/>
        <v>-22049.86</v>
      </c>
      <c r="J32" s="33">
        <f t="shared" si="8"/>
        <v>-26043.6</v>
      </c>
      <c r="K32" s="33">
        <f t="shared" si="8"/>
        <v>-38434</v>
      </c>
      <c r="L32" s="33">
        <f aca="true" t="shared" si="9" ref="L32:L39">SUM(B32:K32)</f>
        <v>-448204.59999999986</v>
      </c>
      <c r="M32"/>
    </row>
    <row r="33" spans="1:13" ht="18.75" customHeight="1">
      <c r="A33" s="27" t="s">
        <v>28</v>
      </c>
      <c r="B33" s="33">
        <f>B34+B35+B36+B37</f>
        <v>-19764.8</v>
      </c>
      <c r="C33" s="33">
        <f aca="true" t="shared" si="10" ref="C33:K33">C34+C35+C36+C37</f>
        <v>-21243.2</v>
      </c>
      <c r="D33" s="33">
        <f t="shared" si="10"/>
        <v>-64442.4</v>
      </c>
      <c r="E33" s="33">
        <f t="shared" si="10"/>
        <v>-43564.4</v>
      </c>
      <c r="F33" s="33">
        <f t="shared" si="10"/>
        <v>-41025.6</v>
      </c>
      <c r="G33" s="33">
        <f t="shared" si="10"/>
        <v>-32626</v>
      </c>
      <c r="H33" s="33">
        <f t="shared" si="10"/>
        <v>-18519.6</v>
      </c>
      <c r="I33" s="33">
        <f t="shared" si="10"/>
        <v>-22049.86</v>
      </c>
      <c r="J33" s="33">
        <f t="shared" si="10"/>
        <v>-26043.6</v>
      </c>
      <c r="K33" s="33">
        <f t="shared" si="10"/>
        <v>-38434</v>
      </c>
      <c r="L33" s="33">
        <f t="shared" si="9"/>
        <v>-327713.45999999996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-19764.8</v>
      </c>
      <c r="C34" s="33">
        <f t="shared" si="11"/>
        <v>-21243.2</v>
      </c>
      <c r="D34" s="33">
        <f t="shared" si="11"/>
        <v>-64442.4</v>
      </c>
      <c r="E34" s="33">
        <f t="shared" si="11"/>
        <v>-43564.4</v>
      </c>
      <c r="F34" s="33">
        <f t="shared" si="11"/>
        <v>-41025.6</v>
      </c>
      <c r="G34" s="33">
        <f t="shared" si="11"/>
        <v>-32626</v>
      </c>
      <c r="H34" s="33">
        <f t="shared" si="11"/>
        <v>-18519.6</v>
      </c>
      <c r="I34" s="33">
        <f t="shared" si="11"/>
        <v>-18356.8</v>
      </c>
      <c r="J34" s="33">
        <f t="shared" si="11"/>
        <v>-26043.6</v>
      </c>
      <c r="K34" s="33">
        <f t="shared" si="11"/>
        <v>-38434</v>
      </c>
      <c r="L34" s="33">
        <f t="shared" si="9"/>
        <v>-324020.39999999997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-3693.06</v>
      </c>
      <c r="J37" s="17">
        <v>0</v>
      </c>
      <c r="K37" s="17">
        <v>0</v>
      </c>
      <c r="L37" s="33">
        <f t="shared" si="9"/>
        <v>-3693.06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674055.99</v>
      </c>
      <c r="C56" s="41">
        <f t="shared" si="16"/>
        <v>538771.47</v>
      </c>
      <c r="D56" s="41">
        <f t="shared" si="16"/>
        <v>1754403.1900000002</v>
      </c>
      <c r="E56" s="41">
        <f t="shared" si="16"/>
        <v>1427226.8500000003</v>
      </c>
      <c r="F56" s="41">
        <f t="shared" si="16"/>
        <v>1460619.7</v>
      </c>
      <c r="G56" s="41">
        <f t="shared" si="16"/>
        <v>863795.7599999999</v>
      </c>
      <c r="H56" s="41">
        <f t="shared" si="16"/>
        <v>614955.31</v>
      </c>
      <c r="I56" s="41">
        <f t="shared" si="16"/>
        <v>620561.8600000001</v>
      </c>
      <c r="J56" s="41">
        <f t="shared" si="16"/>
        <v>762889</v>
      </c>
      <c r="K56" s="41">
        <f t="shared" si="16"/>
        <v>961390.2899999999</v>
      </c>
      <c r="L56" s="42">
        <f t="shared" si="14"/>
        <v>9678669.420000002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674055.99</v>
      </c>
      <c r="C62" s="41">
        <f aca="true" t="shared" si="18" ref="C62:J62">SUM(C63:C74)</f>
        <v>538771.48</v>
      </c>
      <c r="D62" s="41">
        <f t="shared" si="18"/>
        <v>1754403.19</v>
      </c>
      <c r="E62" s="41">
        <f t="shared" si="18"/>
        <v>1427226.85</v>
      </c>
      <c r="F62" s="41">
        <f t="shared" si="18"/>
        <v>1460619.7</v>
      </c>
      <c r="G62" s="41">
        <f t="shared" si="18"/>
        <v>863795.76</v>
      </c>
      <c r="H62" s="41">
        <f t="shared" si="18"/>
        <v>614955.31</v>
      </c>
      <c r="I62" s="41">
        <f>SUM(I63:I79)</f>
        <v>620561.86</v>
      </c>
      <c r="J62" s="41">
        <f t="shared" si="18"/>
        <v>762889</v>
      </c>
      <c r="K62" s="41">
        <f>SUM(K63:K76)</f>
        <v>961390.29</v>
      </c>
      <c r="L62" s="41">
        <f>SUM(B62:K62)</f>
        <v>9678669.43</v>
      </c>
      <c r="M62" s="40"/>
    </row>
    <row r="63" spans="1:13" ht="18.75" customHeight="1">
      <c r="A63" s="46" t="s">
        <v>46</v>
      </c>
      <c r="B63" s="57">
        <v>674055.99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674055.99</v>
      </c>
      <c r="M63"/>
    </row>
    <row r="64" spans="1:13" ht="18.75" customHeight="1">
      <c r="A64" s="46" t="s">
        <v>55</v>
      </c>
      <c r="B64" s="17">
        <v>0</v>
      </c>
      <c r="C64" s="57">
        <v>471640.55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471640.55</v>
      </c>
      <c r="M64"/>
    </row>
    <row r="65" spans="1:13" ht="18.75" customHeight="1">
      <c r="A65" s="46" t="s">
        <v>56</v>
      </c>
      <c r="B65" s="17">
        <v>0</v>
      </c>
      <c r="C65" s="57">
        <v>67130.93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67130.93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1754403.19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1754403.19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1427226.85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1427226.85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1460619.7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1460619.7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863795.76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863795.76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614955.31</v>
      </c>
      <c r="I70" s="17">
        <v>0</v>
      </c>
      <c r="J70" s="17">
        <v>0</v>
      </c>
      <c r="K70" s="17">
        <v>0</v>
      </c>
      <c r="L70" s="41">
        <f t="shared" si="19"/>
        <v>614955.31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620561.86</v>
      </c>
      <c r="J71" s="17">
        <v>0</v>
      </c>
      <c r="K71" s="17">
        <v>0</v>
      </c>
      <c r="L71" s="41">
        <f t="shared" si="19"/>
        <v>620561.86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762889</v>
      </c>
      <c r="K72" s="17">
        <v>0</v>
      </c>
      <c r="L72" s="41">
        <f t="shared" si="19"/>
        <v>762889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571161.97</v>
      </c>
      <c r="L73" s="41">
        <f t="shared" si="19"/>
        <v>571161.97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390228.32</v>
      </c>
      <c r="L74" s="41">
        <f t="shared" si="19"/>
        <v>390228.32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2024-06-11T17:30:13Z</dcterms:modified>
  <cp:category/>
  <cp:version/>
  <cp:contentType/>
  <cp:contentStatus/>
</cp:coreProperties>
</file>