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<sst xmlns="http://schemas.openxmlformats.org/spreadsheetml/2006/main" count="87" uniqueCount="86">
  <si>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</si>
  <si>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</si>
  <si>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</si>
  <si>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</si>
  <si>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</si>
  <si>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</si>
  <si>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</si>
  <si>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</si>
  <si>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</si>
  <si>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</si>
  <si>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</si>
  <si>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</si>
  <si>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</si>
  <si>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</si>
  <si>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</si>
  <si>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</si>
  <si>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</si>
  <si>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</si>
  <si>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</si>
  <si>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</si>
  <si>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</si>
  <si>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</si>
  <si>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</si>
  <si>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</si>
  <si>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</si>
  <si>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</si>
  <si>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</si>
  <si>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</si>
  <si>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</si>
  <si>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</si>
  <si>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</si>
  <si>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</si>
  <si>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</si>
  <si>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</si>
  <si>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</si>
  <si>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</si>
  <si>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</si>
  <si>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</si>
  <si>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</si>
  <si>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</si>
  <si>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</si>
  <si>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</si>
  <si>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</si>
  <si>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</si>
  <si>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</si>
  <si>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</si>
  <si>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</si>
  <si>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</si>
  <si>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</si>
  <si>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</si>
  <si>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</si>
  <si>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</si>
  <si>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</si>
  <si>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</si>
  <si>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</si>
  <si>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</si>
  <si>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</si>
  <si>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</si>
  <si>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</si>
  <si>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</si>
  <si>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</si>
  <si>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</si>
  <si>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</si>
  <si>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</si>
  <si>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</si>
  <si>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</si>
  <si>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</si>
  <si>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</si>
  <si>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</si>
  <si>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</si>
  <si>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</si>
  <si>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</si>
  <si>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</si>
  <si>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</si>
  <si>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</si>
  <si>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</si>
  <si>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</si>
  <si>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</si>
  <si>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</si>
  <si>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</si>
  <si>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</si>
  <si>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</si>
  <si>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</si>
  <si>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</si>
  <si>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06/06/24 - VENCIMENTO 13/06/24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</si>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</sst>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90752</v>
      </c>
      <c r="C7" s="10">
        <f aca="true" t="shared" si="0" ref="C7:K7">C8+C11</f>
        <v>116821</v>
      </c>
      <c r="D7" s="10">
        <f t="shared" si="0"/>
        <v>343144</v>
      </c>
      <c r="E7" s="10">
        <f t="shared" si="0"/>
        <v>267418</v>
      </c>
      <c r="F7" s="10">
        <f t="shared" si="0"/>
        <v>285550</v>
      </c>
      <c r="G7" s="10">
        <f t="shared" si="0"/>
        <v>163553</v>
      </c>
      <c r="H7" s="10">
        <f t="shared" si="0"/>
        <v>113577</v>
      </c>
      <c r="I7" s="10">
        <f t="shared" si="0"/>
        <v>128219</v>
      </c>
      <c r="J7" s="10">
        <f t="shared" si="0"/>
        <v>133495</v>
      </c>
      <c r="K7" s="10">
        <f t="shared" si="0"/>
        <v>228267</v>
      </c>
      <c r="L7" s="10">
        <f aca="true" t="shared" si="1" ref="L7:L13">SUM(B7:K7)</f>
        <v>1870796</v>
      </c>
      <c r="M7" s="11"/>
    </row>
    <row r="8" spans="1:13" ht="17.25" customHeight="1">
      <c r="A8" s="12" t="s">
        <v>81</v>
      </c>
      <c r="B8" s="13">
        <f>B9+B10</f>
        <v>4704</v>
      </c>
      <c r="C8" s="13">
        <f aca="true" t="shared" si="2" ref="C8:K8">C9+C10</f>
        <v>4944</v>
      </c>
      <c r="D8" s="13">
        <f t="shared" si="2"/>
        <v>15226</v>
      </c>
      <c r="E8" s="13">
        <f t="shared" si="2"/>
        <v>10600</v>
      </c>
      <c r="F8" s="13">
        <f t="shared" si="2"/>
        <v>9793</v>
      </c>
      <c r="G8" s="13">
        <f t="shared" si="2"/>
        <v>7881</v>
      </c>
      <c r="H8" s="13">
        <f t="shared" si="2"/>
        <v>4485</v>
      </c>
      <c r="I8" s="13">
        <f t="shared" si="2"/>
        <v>4416</v>
      </c>
      <c r="J8" s="13">
        <f t="shared" si="2"/>
        <v>6039</v>
      </c>
      <c r="K8" s="13">
        <f t="shared" si="2"/>
        <v>9382</v>
      </c>
      <c r="L8" s="13">
        <f t="shared" si="1"/>
        <v>77470</v>
      </c>
      <c r="M8"/>
    </row>
    <row r="9" spans="1:13" ht="17.25" customHeight="1">
      <c r="A9" s="14" t="s">
        <v>18</v>
      </c>
      <c r="B9" s="15">
        <v>4703</v>
      </c>
      <c r="C9" s="15">
        <v>4944</v>
      </c>
      <c r="D9" s="15">
        <v>15226</v>
      </c>
      <c r="E9" s="15">
        <v>10600</v>
      </c>
      <c r="F9" s="15">
        <v>9793</v>
      </c>
      <c r="G9" s="15">
        <v>7881</v>
      </c>
      <c r="H9" s="15">
        <v>4358</v>
      </c>
      <c r="I9" s="15">
        <v>4416</v>
      </c>
      <c r="J9" s="15">
        <v>6039</v>
      </c>
      <c r="K9" s="15">
        <v>9382</v>
      </c>
      <c r="L9" s="13">
        <f t="shared" si="1"/>
        <v>77342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127</v>
      </c>
      <c r="I10" s="15">
        <v>0</v>
      </c>
      <c r="J10" s="15">
        <v>0</v>
      </c>
      <c r="K10" s="15">
        <v>0</v>
      </c>
      <c r="L10" s="13">
        <f t="shared" si="1"/>
        <v>128</v>
      </c>
      <c r="M10"/>
    </row>
    <row r="11" spans="1:13" ht="17.25" customHeight="1">
      <c r="A11" s="12" t="s">
        <v>70</v>
      </c>
      <c r="B11" s="15">
        <v>86048</v>
      </c>
      <c r="C11" s="15">
        <v>111877</v>
      </c>
      <c r="D11" s="15">
        <v>327918</v>
      </c>
      <c r="E11" s="15">
        <v>256818</v>
      </c>
      <c r="F11" s="15">
        <v>275757</v>
      </c>
      <c r="G11" s="15">
        <v>155672</v>
      </c>
      <c r="H11" s="15">
        <v>109092</v>
      </c>
      <c r="I11" s="15">
        <v>123803</v>
      </c>
      <c r="J11" s="15">
        <v>127456</v>
      </c>
      <c r="K11" s="15">
        <v>218885</v>
      </c>
      <c r="L11" s="13">
        <f t="shared" si="1"/>
        <v>1793326</v>
      </c>
      <c r="M11" s="56"/>
    </row>
    <row r="12" spans="1:13" ht="17.25" customHeight="1">
      <c r="A12" s="14" t="s">
        <v>83</v>
      </c>
      <c r="B12" s="15">
        <v>10104</v>
      </c>
      <c r="C12" s="15">
        <v>8793</v>
      </c>
      <c r="D12" s="15">
        <v>29283</v>
      </c>
      <c r="E12" s="15">
        <v>26505</v>
      </c>
      <c r="F12" s="15">
        <v>24827</v>
      </c>
      <c r="G12" s="15">
        <v>14767</v>
      </c>
      <c r="H12" s="15">
        <v>10029</v>
      </c>
      <c r="I12" s="15">
        <v>7265</v>
      </c>
      <c r="J12" s="15">
        <v>9076</v>
      </c>
      <c r="K12" s="15">
        <v>14887</v>
      </c>
      <c r="L12" s="13">
        <f t="shared" si="1"/>
        <v>155536</v>
      </c>
      <c r="M12" s="56"/>
    </row>
    <row r="13" spans="1:13" ht="17.25" customHeight="1">
      <c r="A13" s="14" t="s">
        <v>71</v>
      </c>
      <c r="B13" s="15">
        <f>+B11-B12</f>
        <v>75944</v>
      </c>
      <c r="C13" s="15">
        <f aca="true" t="shared" si="3" ref="C13:K13">+C11-C12</f>
        <v>103084</v>
      </c>
      <c r="D13" s="15">
        <f t="shared" si="3"/>
        <v>298635</v>
      </c>
      <c r="E13" s="15">
        <f t="shared" si="3"/>
        <v>230313</v>
      </c>
      <c r="F13" s="15">
        <f t="shared" si="3"/>
        <v>250930</v>
      </c>
      <c r="G13" s="15">
        <f t="shared" si="3"/>
        <v>140905</v>
      </c>
      <c r="H13" s="15">
        <f t="shared" si="3"/>
        <v>99063</v>
      </c>
      <c r="I13" s="15">
        <f t="shared" si="3"/>
        <v>116538</v>
      </c>
      <c r="J13" s="15">
        <f t="shared" si="3"/>
        <v>118380</v>
      </c>
      <c r="K13" s="15">
        <f t="shared" si="3"/>
        <v>203998</v>
      </c>
      <c r="L13" s="13">
        <f t="shared" si="1"/>
        <v>1637790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1.048489917285911</v>
      </c>
      <c r="C18" s="22">
        <v>1.119176656755882</v>
      </c>
      <c r="D18" s="22">
        <v>1.031063561845389</v>
      </c>
      <c r="E18" s="22">
        <v>1.070297493158274</v>
      </c>
      <c r="F18" s="22">
        <v>1.131911604040137</v>
      </c>
      <c r="G18" s="22">
        <v>1.093006525045071</v>
      </c>
      <c r="H18" s="22">
        <v>0.983318987475625</v>
      </c>
      <c r="I18" s="22">
        <v>1.103863935313798</v>
      </c>
      <c r="J18" s="22">
        <v>1.200459705345276</v>
      </c>
      <c r="K18" s="22">
        <v>1.091253343377182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802595.3599999999</v>
      </c>
      <c r="C20" s="25">
        <f aca="true" t="shared" si="4" ref="C20:K20">SUM(C21:C30)</f>
        <v>557281.62</v>
      </c>
      <c r="D20" s="25">
        <f t="shared" si="4"/>
        <v>1813377.75</v>
      </c>
      <c r="E20" s="25">
        <f t="shared" si="4"/>
        <v>1476997.68</v>
      </c>
      <c r="F20" s="25">
        <f t="shared" si="4"/>
        <v>1502002.38</v>
      </c>
      <c r="G20" s="25">
        <f t="shared" si="4"/>
        <v>898571.6599999998</v>
      </c>
      <c r="H20" s="25">
        <f t="shared" si="4"/>
        <v>638669.09</v>
      </c>
      <c r="I20" s="25">
        <f t="shared" si="4"/>
        <v>642995.3700000001</v>
      </c>
      <c r="J20" s="25">
        <f t="shared" si="4"/>
        <v>789536.3799999999</v>
      </c>
      <c r="K20" s="25">
        <f t="shared" si="4"/>
        <v>1002446.98</v>
      </c>
      <c r="L20" s="25">
        <f>SUM(B20:K20)</f>
        <v>10124474.27</v>
      </c>
      <c r="M20"/>
    </row>
    <row r="21" spans="1:13" ht="17.25" customHeight="1">
      <c r="A21" s="26" t="s">
        <v>22</v>
      </c>
      <c r="B21" s="52">
        <f>ROUND((B15+B16)*B7,2)</f>
        <v>664930.83</v>
      </c>
      <c r="C21" s="52">
        <f aca="true" t="shared" si="5" ref="C21:K21">ROUND((C15+C16)*C7,2)</f>
        <v>481921.67</v>
      </c>
      <c r="D21" s="52">
        <f t="shared" si="5"/>
        <v>1684802.73</v>
      </c>
      <c r="E21" s="52">
        <f t="shared" si="5"/>
        <v>1329976.68</v>
      </c>
      <c r="F21" s="52">
        <f t="shared" si="5"/>
        <v>1254820.92</v>
      </c>
      <c r="G21" s="52">
        <f t="shared" si="5"/>
        <v>790271.74</v>
      </c>
      <c r="H21" s="52">
        <f t="shared" si="5"/>
        <v>604513.58</v>
      </c>
      <c r="I21" s="52">
        <f t="shared" si="5"/>
        <v>565817.63</v>
      </c>
      <c r="J21" s="52">
        <f t="shared" si="5"/>
        <v>634448.34</v>
      </c>
      <c r="K21" s="52">
        <f t="shared" si="5"/>
        <v>885904.23</v>
      </c>
      <c r="L21" s="33">
        <f aca="true" t="shared" si="6" ref="L21:L29">SUM(B21:K21)</f>
        <v>8897408.35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32242.44</v>
      </c>
      <c r="C22" s="33">
        <f t="shared" si="7"/>
        <v>57433.81</v>
      </c>
      <c r="D22" s="33">
        <f t="shared" si="7"/>
        <v>52335.97</v>
      </c>
      <c r="E22" s="33">
        <f t="shared" si="7"/>
        <v>93494.03</v>
      </c>
      <c r="F22" s="33">
        <f t="shared" si="7"/>
        <v>165525.44</v>
      </c>
      <c r="G22" s="33">
        <f t="shared" si="7"/>
        <v>73500.43</v>
      </c>
      <c r="H22" s="33">
        <f t="shared" si="7"/>
        <v>-10083.9</v>
      </c>
      <c r="I22" s="33">
        <f t="shared" si="7"/>
        <v>58768.05</v>
      </c>
      <c r="J22" s="33">
        <f t="shared" si="7"/>
        <v>127181.33</v>
      </c>
      <c r="K22" s="33">
        <f t="shared" si="7"/>
        <v>80841.72</v>
      </c>
      <c r="L22" s="33">
        <f t="shared" si="6"/>
        <v>731239.32</v>
      </c>
      <c r="M22"/>
    </row>
    <row r="23" spans="1:13" ht="17.25" customHeight="1">
      <c r="A23" s="27" t="s">
        <v>24</v>
      </c>
      <c r="B23" s="33">
        <v>0</v>
      </c>
      <c r="C23" s="33">
        <v>15287.53</v>
      </c>
      <c r="D23" s="33">
        <v>69919.47</v>
      </c>
      <c r="E23" s="33">
        <v>38399.2</v>
      </c>
      <c r="F23" s="33">
        <v>57075.63</v>
      </c>
      <c r="G23" s="33">
        <v>33527.07</v>
      </c>
      <c r="H23" s="33">
        <v>23699.86</v>
      </c>
      <c r="I23" s="33">
        <v>15641.7</v>
      </c>
      <c r="J23" s="33">
        <v>23106.4</v>
      </c>
      <c r="K23" s="33">
        <v>30543.31</v>
      </c>
      <c r="L23" s="33">
        <f t="shared" si="6"/>
        <v>307200.17000000004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638.72</v>
      </c>
      <c r="C26" s="33">
        <v>441.76</v>
      </c>
      <c r="D26" s="33">
        <v>1440.64</v>
      </c>
      <c r="E26" s="33">
        <v>1173.33</v>
      </c>
      <c r="F26" s="33">
        <v>1193.03</v>
      </c>
      <c r="G26" s="33">
        <v>714.69</v>
      </c>
      <c r="H26" s="33">
        <v>506.47</v>
      </c>
      <c r="I26" s="33">
        <v>509.29</v>
      </c>
      <c r="J26" s="33">
        <v>627.46</v>
      </c>
      <c r="K26" s="33">
        <v>796.29</v>
      </c>
      <c r="L26" s="33">
        <f t="shared" si="6"/>
        <v>8041.68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483.89</v>
      </c>
      <c r="L27" s="33">
        <f t="shared" si="6"/>
        <v>4550.830000000001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9362.67</v>
      </c>
      <c r="F29" s="33">
        <v>18713.51</v>
      </c>
      <c r="G29" s="33"/>
      <c r="H29" s="33">
        <v>17786.77</v>
      </c>
      <c r="I29" s="33"/>
      <c r="J29" s="33">
        <v>0</v>
      </c>
      <c r="K29" s="33">
        <v>0</v>
      </c>
      <c r="L29" s="33">
        <f t="shared" si="6"/>
        <v>148335.99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-130386.79</v>
      </c>
      <c r="C32" s="33">
        <f t="shared" si="8"/>
        <v>-22842.6</v>
      </c>
      <c r="D32" s="33">
        <f t="shared" si="8"/>
        <v>-68053.7</v>
      </c>
      <c r="E32" s="33">
        <f t="shared" si="8"/>
        <v>-53194.3899999999</v>
      </c>
      <c r="F32" s="33">
        <f t="shared" si="8"/>
        <v>-43089.2</v>
      </c>
      <c r="G32" s="33">
        <f t="shared" si="8"/>
        <v>-35666.4</v>
      </c>
      <c r="H32" s="33">
        <f t="shared" si="8"/>
        <v>-26338.86</v>
      </c>
      <c r="I32" s="33">
        <f t="shared" si="8"/>
        <v>-23045.56</v>
      </c>
      <c r="J32" s="33">
        <f t="shared" si="8"/>
        <v>-27264.6</v>
      </c>
      <c r="K32" s="33">
        <f t="shared" si="8"/>
        <v>-41528.3</v>
      </c>
      <c r="L32" s="33">
        <f aca="true" t="shared" si="9" ref="L32:L39">SUM(B32:K32)</f>
        <v>-471410.39999999985</v>
      </c>
      <c r="M32"/>
    </row>
    <row r="33" spans="1:13" ht="18.75" customHeight="1">
      <c r="A33" s="27" t="s">
        <v>28</v>
      </c>
      <c r="B33" s="33">
        <f>B34+B35+B36+B37</f>
        <v>-20693.2</v>
      </c>
      <c r="C33" s="33">
        <f aca="true" t="shared" si="10" ref="C33:K33">C34+C35+C36+C37</f>
        <v>-21753.6</v>
      </c>
      <c r="D33" s="33">
        <f t="shared" si="10"/>
        <v>-66994.4</v>
      </c>
      <c r="E33" s="33">
        <f t="shared" si="10"/>
        <v>-46640</v>
      </c>
      <c r="F33" s="33">
        <f t="shared" si="10"/>
        <v>-43089.2</v>
      </c>
      <c r="G33" s="33">
        <f t="shared" si="10"/>
        <v>-34676.4</v>
      </c>
      <c r="H33" s="33">
        <f t="shared" si="10"/>
        <v>-19175.2</v>
      </c>
      <c r="I33" s="33">
        <f t="shared" si="10"/>
        <v>-23045.56</v>
      </c>
      <c r="J33" s="33">
        <f t="shared" si="10"/>
        <v>-26571.6</v>
      </c>
      <c r="K33" s="33">
        <f t="shared" si="10"/>
        <v>-41280.8</v>
      </c>
      <c r="L33" s="33">
        <f t="shared" si="9"/>
        <v>-343919.96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-20693.2</v>
      </c>
      <c r="C34" s="33">
        <f t="shared" si="11"/>
        <v>-21753.6</v>
      </c>
      <c r="D34" s="33">
        <f t="shared" si="11"/>
        <v>-66994.4</v>
      </c>
      <c r="E34" s="33">
        <f t="shared" si="11"/>
        <v>-46640</v>
      </c>
      <c r="F34" s="33">
        <f t="shared" si="11"/>
        <v>-43089.2</v>
      </c>
      <c r="G34" s="33">
        <f t="shared" si="11"/>
        <v>-34676.4</v>
      </c>
      <c r="H34" s="33">
        <f t="shared" si="11"/>
        <v>-19175.2</v>
      </c>
      <c r="I34" s="33">
        <f t="shared" si="11"/>
        <v>-19430.4</v>
      </c>
      <c r="J34" s="33">
        <f t="shared" si="11"/>
        <v>-26571.6</v>
      </c>
      <c r="K34" s="33">
        <f t="shared" si="11"/>
        <v>-41280.8</v>
      </c>
      <c r="L34" s="33">
        <f t="shared" si="9"/>
        <v>-340304.8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-3615.16</v>
      </c>
      <c r="J37" s="17">
        <v>0</v>
      </c>
      <c r="K37" s="17">
        <v>0</v>
      </c>
      <c r="L37" s="33">
        <f t="shared" si="9"/>
        <v>-3615.16</v>
      </c>
      <c r="M37"/>
    </row>
    <row r="38" spans="1:13" s="36" customFormat="1" ht="18.75" customHeight="1">
      <c r="A38" s="27" t="s">
        <v>32</v>
      </c>
      <c r="B38" s="38">
        <f>SUM(B39:B50)</f>
        <v>-109693.59</v>
      </c>
      <c r="C38" s="38">
        <f aca="true" t="shared" si="12" ref="C38:K38">SUM(C39:C50)</f>
        <v>-1089</v>
      </c>
      <c r="D38" s="38">
        <f t="shared" si="12"/>
        <v>-1059.3</v>
      </c>
      <c r="E38" s="38">
        <f t="shared" si="12"/>
        <v>-6554.389999999898</v>
      </c>
      <c r="F38" s="38">
        <f t="shared" si="12"/>
        <v>0</v>
      </c>
      <c r="G38" s="38">
        <f t="shared" si="12"/>
        <v>-990</v>
      </c>
      <c r="H38" s="38">
        <f t="shared" si="12"/>
        <v>-7163.66</v>
      </c>
      <c r="I38" s="38">
        <f t="shared" si="12"/>
        <v>0</v>
      </c>
      <c r="J38" s="38">
        <f t="shared" si="12"/>
        <v>-693</v>
      </c>
      <c r="K38" s="38">
        <f t="shared" si="12"/>
        <v>-247.5</v>
      </c>
      <c r="L38" s="33">
        <f t="shared" si="9"/>
        <v>-127490.4399999999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-1980</v>
      </c>
      <c r="C43" s="17">
        <v>-1089</v>
      </c>
      <c r="D43" s="17">
        <v>-1059.3</v>
      </c>
      <c r="E43" s="17">
        <v>-594</v>
      </c>
      <c r="F43" s="17">
        <v>0</v>
      </c>
      <c r="G43" s="17">
        <v>-990</v>
      </c>
      <c r="H43" s="17">
        <v>-346.5</v>
      </c>
      <c r="I43" s="17">
        <v>0</v>
      </c>
      <c r="J43" s="17">
        <v>-693</v>
      </c>
      <c r="K43" s="17">
        <v>-247.5</v>
      </c>
      <c r="L43" s="30">
        <f t="shared" si="13"/>
        <v>-6999.3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672208.5699999998</v>
      </c>
      <c r="C56" s="41">
        <f t="shared" si="16"/>
        <v>534439.02</v>
      </c>
      <c r="D56" s="41">
        <f t="shared" si="16"/>
        <v>1745324.05</v>
      </c>
      <c r="E56" s="41">
        <f t="shared" si="16"/>
        <v>1423803.29</v>
      </c>
      <c r="F56" s="41">
        <f t="shared" si="16"/>
        <v>1458913.18</v>
      </c>
      <c r="G56" s="41">
        <f t="shared" si="16"/>
        <v>862905.2599999998</v>
      </c>
      <c r="H56" s="41">
        <f t="shared" si="16"/>
        <v>612330.23</v>
      </c>
      <c r="I56" s="41">
        <f t="shared" si="16"/>
        <v>619949.81</v>
      </c>
      <c r="J56" s="41">
        <f t="shared" si="16"/>
        <v>762271.7799999999</v>
      </c>
      <c r="K56" s="41">
        <f t="shared" si="16"/>
        <v>960918.6799999999</v>
      </c>
      <c r="L56" s="42">
        <f t="shared" si="14"/>
        <v>9653063.87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672208.57</v>
      </c>
      <c r="C62" s="41">
        <f aca="true" t="shared" si="18" ref="C62:J62">SUM(C63:C74)</f>
        <v>534439.03</v>
      </c>
      <c r="D62" s="41">
        <f t="shared" si="18"/>
        <v>1745324.05</v>
      </c>
      <c r="E62" s="41">
        <f t="shared" si="18"/>
        <v>1423803.29</v>
      </c>
      <c r="F62" s="41">
        <f t="shared" si="18"/>
        <v>1458913.18</v>
      </c>
      <c r="G62" s="41">
        <f t="shared" si="18"/>
        <v>862905.26</v>
      </c>
      <c r="H62" s="41">
        <f t="shared" si="18"/>
        <v>612330.23</v>
      </c>
      <c r="I62" s="41">
        <f>SUM(I63:I79)</f>
        <v>619949.81</v>
      </c>
      <c r="J62" s="41">
        <f t="shared" si="18"/>
        <v>762271.78</v>
      </c>
      <c r="K62" s="41">
        <f>SUM(K63:K76)</f>
        <v>960918.68</v>
      </c>
      <c r="L62" s="41">
        <f>SUM(B62:K62)</f>
        <v>9653063.879999999</v>
      </c>
      <c r="M62" s="40"/>
    </row>
    <row r="63" spans="1:13" ht="18.75" customHeight="1">
      <c r="A63" s="46" t="s">
        <v>46</v>
      </c>
      <c r="B63" s="57">
        <v>672208.57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672208.57</v>
      </c>
      <c r="M63"/>
    </row>
    <row r="64" spans="1:13" ht="18.75" customHeight="1">
      <c r="A64" s="46" t="s">
        <v>55</v>
      </c>
      <c r="B64" s="17">
        <v>0</v>
      </c>
      <c r="C64" s="57">
        <v>468061.7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468061.7</v>
      </c>
      <c r="M64"/>
    </row>
    <row r="65" spans="1:13" ht="18.75" customHeight="1">
      <c r="A65" s="46" t="s">
        <v>56</v>
      </c>
      <c r="B65" s="17">
        <v>0</v>
      </c>
      <c r="C65" s="57">
        <v>66377.33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66377.33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1745324.05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1745324.05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1423803.29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1423803.29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1458913.18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1458913.18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862905.26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862905.26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612330.23</v>
      </c>
      <c r="I70" s="17">
        <v>0</v>
      </c>
      <c r="J70" s="17">
        <v>0</v>
      </c>
      <c r="K70" s="17">
        <v>0</v>
      </c>
      <c r="L70" s="41">
        <f t="shared" si="19"/>
        <v>612330.23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619949.81</v>
      </c>
      <c r="J71" s="17">
        <v>0</v>
      </c>
      <c r="K71" s="17">
        <v>0</v>
      </c>
      <c r="L71" s="41">
        <f t="shared" si="19"/>
        <v>619949.81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762271.78</v>
      </c>
      <c r="K72" s="17">
        <v>0</v>
      </c>
      <c r="L72" s="41">
        <f t="shared" si="19"/>
        <v>762271.78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572707.53</v>
      </c>
      <c r="L73" s="41">
        <f t="shared" si="19"/>
        <v>572707.53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388211.15</v>
      </c>
      <c r="L74" s="41">
        <f t="shared" si="19"/>
        <v>388211.15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2024-06-12T19:44:52Z</dcterms:modified>
  <cp:category/>
  <cp:version/>
  <cp:contentType/>
  <cp:contentStatus/>
</cp:coreProperties>
</file>