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<sst xmlns="http://schemas.openxmlformats.org/spreadsheetml/2006/main" count="88" uniqueCount="87">
  <si>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</si>
  <si>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</si>
  <si>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</si>
  <si>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</si>
  <si>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</si>
  <si>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</si>
  <si>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</si>
  <si>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</si>
  <si>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</si>
  <si>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</si>
  <si>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</si>
  <si>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</si>
  <si>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</si>
  <si>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</si>
  <si>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</si>
  <si>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</si>
  <si>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</si>
  <si>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</si>
  <si>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</si>
  <si>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</si>
  <si>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</si>
  <si>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</si>
  <si>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</si>
  <si>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</si>
  <si>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</si>
  <si>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</si>
  <si>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</si>
  <si>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</si>
  <si>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</si>
  <si>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</si>
  <si>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</si>
  <si>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</si>
  <si>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</si>
  <si>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</si>
  <si>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</si>
  <si>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</si>
  <si>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</si>
  <si>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</si>
  <si>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</si>
  <si>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</si>
  <si>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</si>
  <si>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</si>
  <si>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</si>
  <si>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</si>
  <si>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</si>
  <si>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</si>
  <si>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</si>
  <si>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</si>
  <si>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</si>
  <si>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</si>
  <si>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</si>
  <si>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</si>
  <si>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</si>
  <si>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</si>
  <si>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</si>
  <si>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</si>
  <si>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</si>
  <si>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</si>
  <si>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</si>
  <si>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</si>
  <si>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</si>
  <si>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</si>
  <si>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</si>
  <si>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</si>
  <si>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</si>
  <si>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</si>
  <si>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</si>
  <si>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</si>
  <si>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</si>
  <si>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</si>
  <si>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</si>
  <si>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</si>
  <si>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</si>
  <si>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</si>
  <si>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</si>
  <si>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</si>
  <si>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</si>
  <si>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</si>
  <si>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</si>
  <si>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</si>
  <si>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</si>
  <si>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</si>
  <si>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</si>
  <si>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07/06/24 - VENCIMENTO 14/06/24</t>
  </si>
  <si>
    <t>4.9. Remuneração Veículos Elétricos</t>
  </si>
  <si>
    <t>5.3. Revisão de Remuneração pelo Transporte Coletivo ¹</t>
  </si>
  <si>
    <t>¹ Energia para tração abril e maio.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</si>
</sst>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86245</v>
      </c>
      <c r="C7" s="10">
        <f aca="true" t="shared" si="0" ref="C7:K7">C8+C11</f>
        <v>111078</v>
      </c>
      <c r="D7" s="10">
        <f t="shared" si="0"/>
        <v>334276</v>
      </c>
      <c r="E7" s="10">
        <f t="shared" si="0"/>
        <v>263521</v>
      </c>
      <c r="F7" s="10">
        <f t="shared" si="0"/>
        <v>275908</v>
      </c>
      <c r="G7" s="10">
        <f t="shared" si="0"/>
        <v>156355</v>
      </c>
      <c r="H7" s="10">
        <f t="shared" si="0"/>
        <v>108276</v>
      </c>
      <c r="I7" s="10">
        <f t="shared" si="0"/>
        <v>123142</v>
      </c>
      <c r="J7" s="10">
        <f t="shared" si="0"/>
        <v>123396</v>
      </c>
      <c r="K7" s="10">
        <f t="shared" si="0"/>
        <v>222804</v>
      </c>
      <c r="L7" s="10">
        <f aca="true" t="shared" si="1" ref="L7:L13">SUM(B7:K7)</f>
        <v>1805001</v>
      </c>
      <c r="M7" s="11"/>
    </row>
    <row r="8" spans="1:13" ht="17.25" customHeight="1">
      <c r="A8" s="12" t="s">
        <v>80</v>
      </c>
      <c r="B8" s="13">
        <f>B9+B10</f>
        <v>4660</v>
      </c>
      <c r="C8" s="13">
        <f aca="true" t="shared" si="2" ref="C8:K8">C9+C10</f>
        <v>5188</v>
      </c>
      <c r="D8" s="13">
        <f t="shared" si="2"/>
        <v>15677</v>
      </c>
      <c r="E8" s="13">
        <f t="shared" si="2"/>
        <v>11046</v>
      </c>
      <c r="F8" s="13">
        <f t="shared" si="2"/>
        <v>10166</v>
      </c>
      <c r="G8" s="13">
        <f t="shared" si="2"/>
        <v>7863</v>
      </c>
      <c r="H8" s="13">
        <f t="shared" si="2"/>
        <v>4353</v>
      </c>
      <c r="I8" s="13">
        <f t="shared" si="2"/>
        <v>4418</v>
      </c>
      <c r="J8" s="13">
        <f t="shared" si="2"/>
        <v>5711</v>
      </c>
      <c r="K8" s="13">
        <f t="shared" si="2"/>
        <v>9555</v>
      </c>
      <c r="L8" s="13">
        <f t="shared" si="1"/>
        <v>78637</v>
      </c>
      <c r="M8"/>
    </row>
    <row r="9" spans="1:13" ht="17.25" customHeight="1">
      <c r="A9" s="14" t="s">
        <v>18</v>
      </c>
      <c r="B9" s="15">
        <v>4658</v>
      </c>
      <c r="C9" s="15">
        <v>5188</v>
      </c>
      <c r="D9" s="15">
        <v>15677</v>
      </c>
      <c r="E9" s="15">
        <v>11046</v>
      </c>
      <c r="F9" s="15">
        <v>10166</v>
      </c>
      <c r="G9" s="15">
        <v>7863</v>
      </c>
      <c r="H9" s="15">
        <v>4229</v>
      </c>
      <c r="I9" s="15">
        <v>4418</v>
      </c>
      <c r="J9" s="15">
        <v>5711</v>
      </c>
      <c r="K9" s="15">
        <v>9555</v>
      </c>
      <c r="L9" s="13">
        <f t="shared" si="1"/>
        <v>78511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124</v>
      </c>
      <c r="I10" s="15">
        <v>0</v>
      </c>
      <c r="J10" s="15">
        <v>0</v>
      </c>
      <c r="K10" s="15">
        <v>0</v>
      </c>
      <c r="L10" s="13">
        <f t="shared" si="1"/>
        <v>126</v>
      </c>
      <c r="M10"/>
    </row>
    <row r="11" spans="1:13" ht="17.25" customHeight="1">
      <c r="A11" s="12" t="s">
        <v>69</v>
      </c>
      <c r="B11" s="15">
        <v>81585</v>
      </c>
      <c r="C11" s="15">
        <v>105890</v>
      </c>
      <c r="D11" s="15">
        <v>318599</v>
      </c>
      <c r="E11" s="15">
        <v>252475</v>
      </c>
      <c r="F11" s="15">
        <v>265742</v>
      </c>
      <c r="G11" s="15">
        <v>148492</v>
      </c>
      <c r="H11" s="15">
        <v>103923</v>
      </c>
      <c r="I11" s="15">
        <v>118724</v>
      </c>
      <c r="J11" s="15">
        <v>117685</v>
      </c>
      <c r="K11" s="15">
        <v>213249</v>
      </c>
      <c r="L11" s="13">
        <f t="shared" si="1"/>
        <v>1726364</v>
      </c>
      <c r="M11" s="56"/>
    </row>
    <row r="12" spans="1:13" ht="17.25" customHeight="1">
      <c r="A12" s="14" t="s">
        <v>82</v>
      </c>
      <c r="B12" s="15">
        <v>10150</v>
      </c>
      <c r="C12" s="15">
        <v>8718</v>
      </c>
      <c r="D12" s="15">
        <v>30109</v>
      </c>
      <c r="E12" s="15">
        <v>27203</v>
      </c>
      <c r="F12" s="15">
        <v>24731</v>
      </c>
      <c r="G12" s="15">
        <v>14717</v>
      </c>
      <c r="H12" s="15">
        <v>10133</v>
      </c>
      <c r="I12" s="15">
        <v>7441</v>
      </c>
      <c r="J12" s="15">
        <v>8782</v>
      </c>
      <c r="K12" s="15">
        <v>14931</v>
      </c>
      <c r="L12" s="13">
        <f t="shared" si="1"/>
        <v>156915</v>
      </c>
      <c r="M12" s="56"/>
    </row>
    <row r="13" spans="1:13" ht="17.25" customHeight="1">
      <c r="A13" s="14" t="s">
        <v>70</v>
      </c>
      <c r="B13" s="15">
        <f>+B11-B12</f>
        <v>71435</v>
      </c>
      <c r="C13" s="15">
        <f aca="true" t="shared" si="3" ref="C13:K13">+C11-C12</f>
        <v>97172</v>
      </c>
      <c r="D13" s="15">
        <f t="shared" si="3"/>
        <v>288490</v>
      </c>
      <c r="E13" s="15">
        <f t="shared" si="3"/>
        <v>225272</v>
      </c>
      <c r="F13" s="15">
        <f t="shared" si="3"/>
        <v>241011</v>
      </c>
      <c r="G13" s="15">
        <f t="shared" si="3"/>
        <v>133775</v>
      </c>
      <c r="H13" s="15">
        <f t="shared" si="3"/>
        <v>93790</v>
      </c>
      <c r="I13" s="15">
        <f t="shared" si="3"/>
        <v>111283</v>
      </c>
      <c r="J13" s="15">
        <f t="shared" si="3"/>
        <v>108903</v>
      </c>
      <c r="K13" s="15">
        <f t="shared" si="3"/>
        <v>198318</v>
      </c>
      <c r="L13" s="13">
        <f t="shared" si="1"/>
        <v>1569449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1.072491686462089</v>
      </c>
      <c r="C18" s="22">
        <v>1.148416442482893</v>
      </c>
      <c r="D18" s="22">
        <v>1.035142119019302</v>
      </c>
      <c r="E18" s="22">
        <v>1.05746925269221</v>
      </c>
      <c r="F18" s="22">
        <v>1.144348303276668</v>
      </c>
      <c r="G18" s="22">
        <v>1.123501122823195</v>
      </c>
      <c r="H18" s="22">
        <v>1.010291660866044</v>
      </c>
      <c r="I18" s="22">
        <v>1.126354467182665</v>
      </c>
      <c r="J18" s="22">
        <v>1.271894974939625</v>
      </c>
      <c r="K18" s="22">
        <v>1.097724092069196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782667.2699999999</v>
      </c>
      <c r="C20" s="25">
        <f aca="true" t="shared" si="4" ref="C20:K20">SUM(C21:C30)</f>
        <v>544486.2599999999</v>
      </c>
      <c r="D20" s="25">
        <f t="shared" si="4"/>
        <v>1774789.2100000002</v>
      </c>
      <c r="E20" s="25">
        <f t="shared" si="4"/>
        <v>1439594.67</v>
      </c>
      <c r="F20" s="25">
        <f t="shared" si="4"/>
        <v>1469061.8200000003</v>
      </c>
      <c r="G20" s="25">
        <f t="shared" si="4"/>
        <v>883757.1399999999</v>
      </c>
      <c r="H20" s="25">
        <f t="shared" si="4"/>
        <v>626741.99</v>
      </c>
      <c r="I20" s="25">
        <f t="shared" si="4"/>
        <v>630745.46</v>
      </c>
      <c r="J20" s="25">
        <f t="shared" si="4"/>
        <v>773519.8699999999</v>
      </c>
      <c r="K20" s="25">
        <f t="shared" si="4"/>
        <v>984127.21</v>
      </c>
      <c r="L20" s="25">
        <f>SUM(B20:K20)</f>
        <v>9909490.899999999</v>
      </c>
      <c r="M20"/>
    </row>
    <row r="21" spans="1:13" ht="17.25" customHeight="1">
      <c r="A21" s="26" t="s">
        <v>22</v>
      </c>
      <c r="B21" s="52">
        <f>ROUND((B15+B16)*B7,2)</f>
        <v>631908.49</v>
      </c>
      <c r="C21" s="52">
        <f aca="true" t="shared" si="5" ref="C21:K21">ROUND((C15+C16)*C7,2)</f>
        <v>458230.07</v>
      </c>
      <c r="D21" s="52">
        <f t="shared" si="5"/>
        <v>1641261.73</v>
      </c>
      <c r="E21" s="52">
        <f t="shared" si="5"/>
        <v>1310595.34</v>
      </c>
      <c r="F21" s="52">
        <f t="shared" si="5"/>
        <v>1212450.12</v>
      </c>
      <c r="G21" s="52">
        <f t="shared" si="5"/>
        <v>755491.72</v>
      </c>
      <c r="H21" s="52">
        <f t="shared" si="5"/>
        <v>576299.01</v>
      </c>
      <c r="I21" s="52">
        <f t="shared" si="5"/>
        <v>543413.33</v>
      </c>
      <c r="J21" s="52">
        <f t="shared" si="5"/>
        <v>586451.83</v>
      </c>
      <c r="K21" s="52">
        <f t="shared" si="5"/>
        <v>864702.32</v>
      </c>
      <c r="L21" s="33">
        <f aca="true" t="shared" si="6" ref="L21:L29">SUM(B21:K21)</f>
        <v>8580803.959999999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45808.11</v>
      </c>
      <c r="C22" s="33">
        <f t="shared" si="7"/>
        <v>68008.88</v>
      </c>
      <c r="D22" s="33">
        <f t="shared" si="7"/>
        <v>57677.42</v>
      </c>
      <c r="E22" s="33">
        <f t="shared" si="7"/>
        <v>75318.93</v>
      </c>
      <c r="F22" s="33">
        <f t="shared" si="7"/>
        <v>175015.12</v>
      </c>
      <c r="G22" s="33">
        <f t="shared" si="7"/>
        <v>93304.08</v>
      </c>
      <c r="H22" s="33">
        <f t="shared" si="7"/>
        <v>5931.07</v>
      </c>
      <c r="I22" s="33">
        <f t="shared" si="7"/>
        <v>68662.7</v>
      </c>
      <c r="J22" s="33">
        <f t="shared" si="7"/>
        <v>159453.31</v>
      </c>
      <c r="K22" s="33">
        <f t="shared" si="7"/>
        <v>84502.25</v>
      </c>
      <c r="L22" s="33">
        <f t="shared" si="6"/>
        <v>833681.8699999999</v>
      </c>
      <c r="M22"/>
    </row>
    <row r="23" spans="1:13" ht="17.25" customHeight="1">
      <c r="A23" s="27" t="s">
        <v>24</v>
      </c>
      <c r="B23" s="33">
        <v>0</v>
      </c>
      <c r="C23" s="33">
        <v>15608.7</v>
      </c>
      <c r="D23" s="33">
        <v>69533.3</v>
      </c>
      <c r="E23" s="33">
        <v>38597.77</v>
      </c>
      <c r="F23" s="33">
        <v>57039.32</v>
      </c>
      <c r="G23" s="33">
        <v>33688.92</v>
      </c>
      <c r="H23" s="33">
        <v>23956.8</v>
      </c>
      <c r="I23" s="33">
        <v>15898.63</v>
      </c>
      <c r="J23" s="33">
        <v>22814.42</v>
      </c>
      <c r="K23" s="33">
        <v>29764.92</v>
      </c>
      <c r="L23" s="33">
        <f t="shared" si="6"/>
        <v>306902.77999999997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633.09</v>
      </c>
      <c r="C26" s="33">
        <v>441.76</v>
      </c>
      <c r="D26" s="33">
        <v>1437.82</v>
      </c>
      <c r="E26" s="33">
        <v>1164.89</v>
      </c>
      <c r="F26" s="33">
        <v>1190.21</v>
      </c>
      <c r="G26" s="33">
        <v>714.69</v>
      </c>
      <c r="H26" s="33">
        <v>506.47</v>
      </c>
      <c r="I26" s="33">
        <v>512.1</v>
      </c>
      <c r="J26" s="33">
        <v>627.46</v>
      </c>
      <c r="K26" s="33">
        <v>796.29</v>
      </c>
      <c r="L26" s="33">
        <f t="shared" si="6"/>
        <v>8024.780000000002</v>
      </c>
      <c r="M26" s="56"/>
    </row>
    <row r="27" spans="1:13" ht="17.25" customHeight="1">
      <c r="A27" s="27" t="s">
        <v>73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483.89</v>
      </c>
      <c r="L27" s="33">
        <f t="shared" si="6"/>
        <v>4550.830000000001</v>
      </c>
      <c r="M27" s="56"/>
    </row>
    <row r="28" spans="1:13" ht="17.25" customHeight="1">
      <c r="A28" s="27" t="s">
        <v>74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84</v>
      </c>
      <c r="B29" s="33">
        <v>102007.25</v>
      </c>
      <c r="C29" s="33"/>
      <c r="D29" s="33"/>
      <c r="E29" s="33">
        <v>9325.97</v>
      </c>
      <c r="F29" s="33">
        <v>18693.2</v>
      </c>
      <c r="G29" s="33"/>
      <c r="H29" s="33">
        <v>17802.33</v>
      </c>
      <c r="I29" s="33"/>
      <c r="J29" s="33">
        <v>0</v>
      </c>
      <c r="K29" s="33">
        <v>0</v>
      </c>
      <c r="L29" s="33">
        <f t="shared" si="6"/>
        <v>147828.75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-546824.55</v>
      </c>
      <c r="C32" s="33">
        <f t="shared" si="8"/>
        <v>-30154.33</v>
      </c>
      <c r="D32" s="33">
        <f t="shared" si="8"/>
        <v>-78693.1</v>
      </c>
      <c r="E32" s="33">
        <f t="shared" si="8"/>
        <v>-99562.78999999989</v>
      </c>
      <c r="F32" s="33">
        <f t="shared" si="8"/>
        <v>-93914.06999999992</v>
      </c>
      <c r="G32" s="33">
        <f t="shared" si="8"/>
        <v>-82594.01</v>
      </c>
      <c r="H32" s="33">
        <f t="shared" si="8"/>
        <v>-32073.14</v>
      </c>
      <c r="I32" s="33">
        <f t="shared" si="8"/>
        <v>-60175.990000000034</v>
      </c>
      <c r="J32" s="33">
        <f t="shared" si="8"/>
        <v>-52484.44</v>
      </c>
      <c r="K32" s="33">
        <f t="shared" si="8"/>
        <v>-55830.35</v>
      </c>
      <c r="L32" s="33">
        <f aca="true" t="shared" si="9" ref="L32:L39">SUM(B32:K32)</f>
        <v>-1132306.77</v>
      </c>
      <c r="M32"/>
    </row>
    <row r="33" spans="1:13" ht="18.75" customHeight="1">
      <c r="A33" s="27" t="s">
        <v>28</v>
      </c>
      <c r="B33" s="33">
        <f>B34+B35+B36+B37</f>
        <v>-20495.2</v>
      </c>
      <c r="C33" s="33">
        <f aca="true" t="shared" si="10" ref="C33:K33">C34+C35+C36+C37</f>
        <v>-22827.2</v>
      </c>
      <c r="D33" s="33">
        <f t="shared" si="10"/>
        <v>-68978.8</v>
      </c>
      <c r="E33" s="33">
        <f t="shared" si="10"/>
        <v>-48602.4</v>
      </c>
      <c r="F33" s="33">
        <f t="shared" si="10"/>
        <v>-44730.4</v>
      </c>
      <c r="G33" s="33">
        <f t="shared" si="10"/>
        <v>-34597.2</v>
      </c>
      <c r="H33" s="33">
        <f t="shared" si="10"/>
        <v>-18607.6</v>
      </c>
      <c r="I33" s="33">
        <f t="shared" si="10"/>
        <v>-22139.58</v>
      </c>
      <c r="J33" s="33">
        <f t="shared" si="10"/>
        <v>-25128.4</v>
      </c>
      <c r="K33" s="33">
        <f t="shared" si="10"/>
        <v>-42042</v>
      </c>
      <c r="L33" s="33">
        <f t="shared" si="9"/>
        <v>-348148.78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-20495.2</v>
      </c>
      <c r="C34" s="33">
        <f t="shared" si="11"/>
        <v>-22827.2</v>
      </c>
      <c r="D34" s="33">
        <f t="shared" si="11"/>
        <v>-68978.8</v>
      </c>
      <c r="E34" s="33">
        <f t="shared" si="11"/>
        <v>-48602.4</v>
      </c>
      <c r="F34" s="33">
        <f t="shared" si="11"/>
        <v>-44730.4</v>
      </c>
      <c r="G34" s="33">
        <f t="shared" si="11"/>
        <v>-34597.2</v>
      </c>
      <c r="H34" s="33">
        <f t="shared" si="11"/>
        <v>-18607.6</v>
      </c>
      <c r="I34" s="33">
        <f t="shared" si="11"/>
        <v>-19439.2</v>
      </c>
      <c r="J34" s="33">
        <f t="shared" si="11"/>
        <v>-25128.4</v>
      </c>
      <c r="K34" s="33">
        <f t="shared" si="11"/>
        <v>-42042</v>
      </c>
      <c r="L34" s="33">
        <f t="shared" si="9"/>
        <v>-345448.4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-2700.38</v>
      </c>
      <c r="J37" s="17">
        <v>0</v>
      </c>
      <c r="K37" s="17">
        <v>0</v>
      </c>
      <c r="L37" s="33">
        <f t="shared" si="9"/>
        <v>-2700.38</v>
      </c>
      <c r="M37"/>
    </row>
    <row r="38" spans="1:13" s="36" customFormat="1" ht="18.75" customHeight="1">
      <c r="A38" s="27" t="s">
        <v>32</v>
      </c>
      <c r="B38" s="38">
        <f>SUM(B39:B50)</f>
        <v>-120252.68</v>
      </c>
      <c r="C38" s="38">
        <f aca="true" t="shared" si="12" ref="C38:K38">SUM(C39:C50)</f>
        <v>-7327.13</v>
      </c>
      <c r="D38" s="38">
        <f t="shared" si="12"/>
        <v>-9714.3</v>
      </c>
      <c r="E38" s="38">
        <f t="shared" si="12"/>
        <v>-50960.3899999999</v>
      </c>
      <c r="F38" s="38">
        <f t="shared" si="12"/>
        <v>-49183.669999999925</v>
      </c>
      <c r="G38" s="38">
        <f t="shared" si="12"/>
        <v>-47996.81</v>
      </c>
      <c r="H38" s="38">
        <f t="shared" si="12"/>
        <v>-13465.54</v>
      </c>
      <c r="I38" s="38">
        <f t="shared" si="12"/>
        <v>-38036.41000000003</v>
      </c>
      <c r="J38" s="38">
        <f t="shared" si="12"/>
        <v>-27356.04</v>
      </c>
      <c r="K38" s="38">
        <f t="shared" si="12"/>
        <v>-13788.35</v>
      </c>
      <c r="L38" s="33">
        <f t="shared" si="9"/>
        <v>-378081.3199999998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-12539.09</v>
      </c>
      <c r="C42" s="17">
        <v>-7327.13</v>
      </c>
      <c r="D42" s="17">
        <v>-9714.3</v>
      </c>
      <c r="E42" s="17">
        <v>-45000</v>
      </c>
      <c r="F42" s="17">
        <v>-49183.67</v>
      </c>
      <c r="G42" s="17">
        <v>-47996.81</v>
      </c>
      <c r="H42" s="17">
        <v>-6648.38</v>
      </c>
      <c r="I42" s="17">
        <v>-38036.41</v>
      </c>
      <c r="J42" s="17">
        <v>-27356.04</v>
      </c>
      <c r="K42" s="17">
        <v>-13788.35</v>
      </c>
      <c r="L42" s="30">
        <f aca="true" t="shared" si="13" ref="L42:L49">SUM(B42:K42)</f>
        <v>-257590.18000000002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85</v>
      </c>
      <c r="B51" s="33">
        <v>-406076.67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-406076.67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235842.71999999986</v>
      </c>
      <c r="C56" s="41">
        <f t="shared" si="16"/>
        <v>514331.9299999999</v>
      </c>
      <c r="D56" s="41">
        <f t="shared" si="16"/>
        <v>1696096.11</v>
      </c>
      <c r="E56" s="41">
        <f t="shared" si="16"/>
        <v>1340031.8800000001</v>
      </c>
      <c r="F56" s="41">
        <f t="shared" si="16"/>
        <v>1375147.7500000005</v>
      </c>
      <c r="G56" s="41">
        <f t="shared" si="16"/>
        <v>801163.1299999999</v>
      </c>
      <c r="H56" s="41">
        <f t="shared" si="16"/>
        <v>594668.85</v>
      </c>
      <c r="I56" s="41">
        <f t="shared" si="16"/>
        <v>570569.47</v>
      </c>
      <c r="J56" s="41">
        <f t="shared" si="16"/>
        <v>721035.4299999999</v>
      </c>
      <c r="K56" s="41">
        <f t="shared" si="16"/>
        <v>928296.86</v>
      </c>
      <c r="L56" s="42">
        <f t="shared" si="14"/>
        <v>8777184.129999999</v>
      </c>
      <c r="M56" s="51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235842.72</v>
      </c>
      <c r="C62" s="41">
        <f aca="true" t="shared" si="18" ref="C62:J62">SUM(C63:C74)</f>
        <v>514331.92000000004</v>
      </c>
      <c r="D62" s="41">
        <f t="shared" si="18"/>
        <v>1696096.11</v>
      </c>
      <c r="E62" s="41">
        <f t="shared" si="18"/>
        <v>1340031.88</v>
      </c>
      <c r="F62" s="41">
        <f t="shared" si="18"/>
        <v>1375147.75</v>
      </c>
      <c r="G62" s="41">
        <f t="shared" si="18"/>
        <v>801163.13</v>
      </c>
      <c r="H62" s="41">
        <f t="shared" si="18"/>
        <v>594668.85</v>
      </c>
      <c r="I62" s="41">
        <f>SUM(I63:I79)</f>
        <v>570569.47</v>
      </c>
      <c r="J62" s="41">
        <f t="shared" si="18"/>
        <v>721035.43</v>
      </c>
      <c r="K62" s="41">
        <f>SUM(K63:K76)</f>
        <v>928296.8600000001</v>
      </c>
      <c r="L62" s="41">
        <f>SUM(B62:K62)</f>
        <v>8777184.12</v>
      </c>
      <c r="M62" s="40"/>
    </row>
    <row r="63" spans="1:13" ht="18.75" customHeight="1">
      <c r="A63" s="46" t="s">
        <v>45</v>
      </c>
      <c r="B63" s="57">
        <v>235842.72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235842.72</v>
      </c>
      <c r="M63"/>
    </row>
    <row r="64" spans="1:13" ht="18.75" customHeight="1">
      <c r="A64" s="46" t="s">
        <v>54</v>
      </c>
      <c r="B64" s="17">
        <v>0</v>
      </c>
      <c r="C64" s="57">
        <v>452097.76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452097.76</v>
      </c>
      <c r="M64"/>
    </row>
    <row r="65" spans="1:13" ht="18.75" customHeight="1">
      <c r="A65" s="46" t="s">
        <v>55</v>
      </c>
      <c r="B65" s="17">
        <v>0</v>
      </c>
      <c r="C65" s="57">
        <v>62234.16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62234.16</v>
      </c>
      <c r="M65" s="54"/>
    </row>
    <row r="66" spans="1:12" ht="18.75" customHeight="1">
      <c r="A66" s="46" t="s">
        <v>46</v>
      </c>
      <c r="B66" s="17">
        <v>0</v>
      </c>
      <c r="C66" s="17">
        <v>0</v>
      </c>
      <c r="D66" s="57">
        <v>1696096.11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1696096.11</v>
      </c>
    </row>
    <row r="67" spans="1:12" ht="18.75" customHeight="1">
      <c r="A67" s="46" t="s">
        <v>47</v>
      </c>
      <c r="B67" s="17">
        <v>0</v>
      </c>
      <c r="C67" s="17">
        <v>0</v>
      </c>
      <c r="D67" s="17">
        <v>0</v>
      </c>
      <c r="E67" s="57">
        <v>1340031.88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1340031.88</v>
      </c>
    </row>
    <row r="68" spans="1:12" ht="18.75" customHeight="1">
      <c r="A68" s="46" t="s">
        <v>48</v>
      </c>
      <c r="B68" s="17">
        <v>0</v>
      </c>
      <c r="C68" s="17">
        <v>0</v>
      </c>
      <c r="D68" s="17">
        <v>0</v>
      </c>
      <c r="E68" s="17">
        <v>0</v>
      </c>
      <c r="F68" s="57">
        <v>1375147.75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1375147.75</v>
      </c>
    </row>
    <row r="69" spans="1:12" ht="18.75" customHeight="1">
      <c r="A69" s="46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801163.13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801163.13</v>
      </c>
    </row>
    <row r="70" spans="1:12" ht="18.75" customHeight="1">
      <c r="A70" s="46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594668.85</v>
      </c>
      <c r="I70" s="17">
        <v>0</v>
      </c>
      <c r="J70" s="17">
        <v>0</v>
      </c>
      <c r="K70" s="17">
        <v>0</v>
      </c>
      <c r="L70" s="41">
        <f t="shared" si="19"/>
        <v>594668.85</v>
      </c>
    </row>
    <row r="71" spans="1:12" ht="18.75" customHeight="1">
      <c r="A71" s="46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570569.47</v>
      </c>
      <c r="J71" s="17">
        <v>0</v>
      </c>
      <c r="K71" s="17">
        <v>0</v>
      </c>
      <c r="L71" s="41">
        <f t="shared" si="19"/>
        <v>570569.47</v>
      </c>
    </row>
    <row r="72" spans="1:12" ht="18.75" customHeight="1">
      <c r="A72" s="46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721035.43</v>
      </c>
      <c r="K72" s="17">
        <v>0</v>
      </c>
      <c r="L72" s="41">
        <f t="shared" si="19"/>
        <v>721035.43</v>
      </c>
    </row>
    <row r="73" spans="1:12" ht="18.75" customHeight="1">
      <c r="A73" s="46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552800.78</v>
      </c>
      <c r="L73" s="41">
        <f t="shared" si="19"/>
        <v>552800.78</v>
      </c>
    </row>
    <row r="74" spans="1:12" ht="18.75" customHeight="1">
      <c r="A74" s="46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375496.08</v>
      </c>
      <c r="L74" s="41">
        <f t="shared" si="19"/>
        <v>375496.08</v>
      </c>
    </row>
    <row r="75" spans="1:12" ht="18.75" customHeight="1">
      <c r="A75" s="46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65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79</v>
      </c>
      <c r="H77"/>
      <c r="I77"/>
      <c r="J77"/>
      <c r="K77"/>
    </row>
    <row r="78" spans="1:11" ht="18" customHeight="1">
      <c r="A78" s="55" t="s">
        <v>86</v>
      </c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2024-06-13T17:40:40Z</dcterms:modified>
  <cp:category/>
  <cp:version/>
  <cp:contentType/>
  <cp:contentStatus/>
</cp:coreProperties>
</file>