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<sst xmlns="http://schemas.openxmlformats.org/spreadsheetml/2006/main" count="87" uniqueCount="86">
  <si>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</si>
  <si>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</si>
  <si>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</si>
  <si>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</si>
  <si>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</si>
  <si>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</si>
  <si>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</si>
  <si>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</si>
  <si>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</si>
  <si>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</si>
  <si>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</si>
  <si>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</si>
  <si>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</si>
  <si>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</si>
  <si>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</si>
  <si>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</si>
  <si>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</si>
  <si>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</si>
  <si>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</si>
  <si>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</si>
  <si>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</si>
  <si>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</si>
  <si>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</si>
  <si>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</si>
  <si>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</si>
  <si>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</si>
  <si>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</si>
  <si>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</si>
  <si>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</si>
  <si>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</si>
  <si>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</si>
  <si>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</si>
  <si>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</si>
  <si>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</si>
  <si>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</si>
  <si>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</si>
  <si>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</si>
  <si>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</si>
  <si>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</si>
  <si>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</si>
  <si>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</si>
  <si>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</si>
  <si>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</si>
  <si>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</si>
  <si>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</si>
  <si>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</si>
  <si>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</si>
  <si>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</si>
  <si>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</si>
  <si>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</si>
  <si>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</si>
  <si>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</si>
  <si>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</si>
  <si>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</si>
  <si>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</si>
  <si>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</si>
  <si>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</si>
  <si>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</si>
  <si>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</si>
  <si>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</si>
  <si>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</si>
  <si>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</si>
  <si>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</si>
  <si>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</si>
  <si>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</si>
  <si>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</si>
  <si>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</si>
  <si>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</si>
  <si>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</si>
  <si>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</si>
  <si>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</si>
  <si>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</si>
  <si>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</si>
  <si>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</si>
  <si>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</si>
  <si>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</si>
  <si>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</si>
  <si>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</si>
  <si>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</si>
  <si>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</si>
  <si>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</si>
  <si>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</si>
  <si>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</si>
  <si>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</si>
  <si>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10/06/24 - VENCIMENTO 17/06/24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</si>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</sst>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88616</v>
      </c>
      <c r="C7" s="10">
        <f aca="true" t="shared" si="0" ref="C7:K7">C8+C11</f>
        <v>112032</v>
      </c>
      <c r="D7" s="10">
        <f t="shared" si="0"/>
        <v>336401</v>
      </c>
      <c r="E7" s="10">
        <f t="shared" si="0"/>
        <v>266980</v>
      </c>
      <c r="F7" s="10">
        <f t="shared" si="0"/>
        <v>279024</v>
      </c>
      <c r="G7" s="10">
        <f t="shared" si="0"/>
        <v>157692</v>
      </c>
      <c r="H7" s="10">
        <f t="shared" si="0"/>
        <v>109195</v>
      </c>
      <c r="I7" s="10">
        <f t="shared" si="0"/>
        <v>121839</v>
      </c>
      <c r="J7" s="10">
        <f t="shared" si="0"/>
        <v>125040</v>
      </c>
      <c r="K7" s="10">
        <f t="shared" si="0"/>
        <v>222761</v>
      </c>
      <c r="L7" s="10">
        <f aca="true" t="shared" si="1" ref="L7:L13">SUM(B7:K7)</f>
        <v>1819580</v>
      </c>
      <c r="M7" s="11"/>
    </row>
    <row r="8" spans="1:13" ht="17.25" customHeight="1">
      <c r="A8" s="12" t="s">
        <v>81</v>
      </c>
      <c r="B8" s="13">
        <f>B9+B10</f>
        <v>4705</v>
      </c>
      <c r="C8" s="13">
        <f aca="true" t="shared" si="2" ref="C8:K8">C9+C10</f>
        <v>4928</v>
      </c>
      <c r="D8" s="13">
        <f t="shared" si="2"/>
        <v>15514</v>
      </c>
      <c r="E8" s="13">
        <f t="shared" si="2"/>
        <v>11046</v>
      </c>
      <c r="F8" s="13">
        <f t="shared" si="2"/>
        <v>10072</v>
      </c>
      <c r="G8" s="13">
        <f t="shared" si="2"/>
        <v>7517</v>
      </c>
      <c r="H8" s="13">
        <f t="shared" si="2"/>
        <v>4315</v>
      </c>
      <c r="I8" s="13">
        <f t="shared" si="2"/>
        <v>4384</v>
      </c>
      <c r="J8" s="13">
        <f t="shared" si="2"/>
        <v>5694</v>
      </c>
      <c r="K8" s="13">
        <f t="shared" si="2"/>
        <v>9034</v>
      </c>
      <c r="L8" s="13">
        <f t="shared" si="1"/>
        <v>77209</v>
      </c>
      <c r="M8"/>
    </row>
    <row r="9" spans="1:13" ht="17.25" customHeight="1">
      <c r="A9" s="14" t="s">
        <v>18</v>
      </c>
      <c r="B9" s="15">
        <v>4701</v>
      </c>
      <c r="C9" s="15">
        <v>4928</v>
      </c>
      <c r="D9" s="15">
        <v>15514</v>
      </c>
      <c r="E9" s="15">
        <v>11046</v>
      </c>
      <c r="F9" s="15">
        <v>10072</v>
      </c>
      <c r="G9" s="15">
        <v>7517</v>
      </c>
      <c r="H9" s="15">
        <v>4211</v>
      </c>
      <c r="I9" s="15">
        <v>4384</v>
      </c>
      <c r="J9" s="15">
        <v>5694</v>
      </c>
      <c r="K9" s="15">
        <v>9034</v>
      </c>
      <c r="L9" s="13">
        <f t="shared" si="1"/>
        <v>77101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104</v>
      </c>
      <c r="I10" s="15">
        <v>0</v>
      </c>
      <c r="J10" s="15">
        <v>0</v>
      </c>
      <c r="K10" s="15">
        <v>0</v>
      </c>
      <c r="L10" s="13">
        <f t="shared" si="1"/>
        <v>108</v>
      </c>
      <c r="M10"/>
    </row>
    <row r="11" spans="1:13" ht="17.25" customHeight="1">
      <c r="A11" s="12" t="s">
        <v>70</v>
      </c>
      <c r="B11" s="15">
        <v>83911</v>
      </c>
      <c r="C11" s="15">
        <v>107104</v>
      </c>
      <c r="D11" s="15">
        <v>320887</v>
      </c>
      <c r="E11" s="15">
        <v>255934</v>
      </c>
      <c r="F11" s="15">
        <v>268952</v>
      </c>
      <c r="G11" s="15">
        <v>150175</v>
      </c>
      <c r="H11" s="15">
        <v>104880</v>
      </c>
      <c r="I11" s="15">
        <v>117455</v>
      </c>
      <c r="J11" s="15">
        <v>119346</v>
      </c>
      <c r="K11" s="15">
        <v>213727</v>
      </c>
      <c r="L11" s="13">
        <f t="shared" si="1"/>
        <v>1742371</v>
      </c>
      <c r="M11" s="56"/>
    </row>
    <row r="12" spans="1:13" ht="17.25" customHeight="1">
      <c r="A12" s="14" t="s">
        <v>83</v>
      </c>
      <c r="B12" s="15">
        <v>10267</v>
      </c>
      <c r="C12" s="15">
        <v>8387</v>
      </c>
      <c r="D12" s="15">
        <v>29393</v>
      </c>
      <c r="E12" s="15">
        <v>26450</v>
      </c>
      <c r="F12" s="15">
        <v>24019</v>
      </c>
      <c r="G12" s="15">
        <v>14330</v>
      </c>
      <c r="H12" s="15">
        <v>10321</v>
      </c>
      <c r="I12" s="15">
        <v>7532</v>
      </c>
      <c r="J12" s="15">
        <v>8914</v>
      </c>
      <c r="K12" s="15">
        <v>15095</v>
      </c>
      <c r="L12" s="13">
        <f t="shared" si="1"/>
        <v>154708</v>
      </c>
      <c r="M12" s="56"/>
    </row>
    <row r="13" spans="1:13" ht="17.25" customHeight="1">
      <c r="A13" s="14" t="s">
        <v>71</v>
      </c>
      <c r="B13" s="15">
        <f>+B11-B12</f>
        <v>73644</v>
      </c>
      <c r="C13" s="15">
        <f aca="true" t="shared" si="3" ref="C13:K13">+C11-C12</f>
        <v>98717</v>
      </c>
      <c r="D13" s="15">
        <f t="shared" si="3"/>
        <v>291494</v>
      </c>
      <c r="E13" s="15">
        <f t="shared" si="3"/>
        <v>229484</v>
      </c>
      <c r="F13" s="15">
        <f t="shared" si="3"/>
        <v>244933</v>
      </c>
      <c r="G13" s="15">
        <f t="shared" si="3"/>
        <v>135845</v>
      </c>
      <c r="H13" s="15">
        <f t="shared" si="3"/>
        <v>94559</v>
      </c>
      <c r="I13" s="15">
        <f t="shared" si="3"/>
        <v>109923</v>
      </c>
      <c r="J13" s="15">
        <f t="shared" si="3"/>
        <v>110432</v>
      </c>
      <c r="K13" s="15">
        <f t="shared" si="3"/>
        <v>198632</v>
      </c>
      <c r="L13" s="13">
        <f t="shared" si="1"/>
        <v>1587663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1.053231995022964</v>
      </c>
      <c r="C18" s="22">
        <v>1.138678381215178</v>
      </c>
      <c r="D18" s="22">
        <v>1.030787774888427</v>
      </c>
      <c r="E18" s="22">
        <v>1.04807363737406</v>
      </c>
      <c r="F18" s="22">
        <v>1.133427598925723</v>
      </c>
      <c r="G18" s="22">
        <v>1.113864156274779</v>
      </c>
      <c r="H18" s="22">
        <v>1.003457401907591</v>
      </c>
      <c r="I18" s="22">
        <v>1.134312509490215</v>
      </c>
      <c r="J18" s="22">
        <v>1.256058449864485</v>
      </c>
      <c r="K18" s="22">
        <v>1.091650792438769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789267.97</v>
      </c>
      <c r="C20" s="25">
        <f aca="true" t="shared" si="4" ref="C20:K20">SUM(C21:C30)</f>
        <v>544312.61</v>
      </c>
      <c r="D20" s="25">
        <f t="shared" si="4"/>
        <v>1778378.5200000003</v>
      </c>
      <c r="E20" s="25">
        <f t="shared" si="4"/>
        <v>1444693.3000000003</v>
      </c>
      <c r="F20" s="25">
        <f t="shared" si="4"/>
        <v>1470977.3700000003</v>
      </c>
      <c r="G20" s="25">
        <f t="shared" si="4"/>
        <v>883260.57</v>
      </c>
      <c r="H20" s="25">
        <f t="shared" si="4"/>
        <v>627866.6900000002</v>
      </c>
      <c r="I20" s="25">
        <f t="shared" si="4"/>
        <v>628740.36</v>
      </c>
      <c r="J20" s="25">
        <f t="shared" si="4"/>
        <v>774046.4299999999</v>
      </c>
      <c r="K20" s="25">
        <f t="shared" si="4"/>
        <v>978924.6599999998</v>
      </c>
      <c r="L20" s="25">
        <f>SUM(B20:K20)</f>
        <v>9920468.480000002</v>
      </c>
      <c r="M20"/>
    </row>
    <row r="21" spans="1:13" ht="17.25" customHeight="1">
      <c r="A21" s="26" t="s">
        <v>22</v>
      </c>
      <c r="B21" s="52">
        <f>ROUND((B15+B16)*B7,2)</f>
        <v>649280.57</v>
      </c>
      <c r="C21" s="52">
        <f aca="true" t="shared" si="5" ref="C21:K21">ROUND((C15+C16)*C7,2)</f>
        <v>462165.61</v>
      </c>
      <c r="D21" s="52">
        <f t="shared" si="5"/>
        <v>1651695.27</v>
      </c>
      <c r="E21" s="52">
        <f t="shared" si="5"/>
        <v>1327798.33</v>
      </c>
      <c r="F21" s="52">
        <f t="shared" si="5"/>
        <v>1226143.07</v>
      </c>
      <c r="G21" s="52">
        <f t="shared" si="5"/>
        <v>761951.97</v>
      </c>
      <c r="H21" s="52">
        <f t="shared" si="5"/>
        <v>581190.39</v>
      </c>
      <c r="I21" s="52">
        <f t="shared" si="5"/>
        <v>537663.32</v>
      </c>
      <c r="J21" s="52">
        <f t="shared" si="5"/>
        <v>594265.1</v>
      </c>
      <c r="K21" s="52">
        <f t="shared" si="5"/>
        <v>864535.44</v>
      </c>
      <c r="L21" s="33">
        <f aca="true" t="shared" si="6" ref="L21:L29">SUM(B21:K21)</f>
        <v>8656689.07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34562.5</v>
      </c>
      <c r="C22" s="33">
        <f t="shared" si="7"/>
        <v>64092.38</v>
      </c>
      <c r="D22" s="33">
        <f t="shared" si="7"/>
        <v>50852.02</v>
      </c>
      <c r="E22" s="33">
        <f t="shared" si="7"/>
        <v>63832.1</v>
      </c>
      <c r="F22" s="33">
        <f t="shared" si="7"/>
        <v>163601.33</v>
      </c>
      <c r="G22" s="33">
        <f t="shared" si="7"/>
        <v>86759.02</v>
      </c>
      <c r="H22" s="33">
        <f t="shared" si="7"/>
        <v>2009.41</v>
      </c>
      <c r="I22" s="33">
        <f t="shared" si="7"/>
        <v>72214.91</v>
      </c>
      <c r="J22" s="33">
        <f t="shared" si="7"/>
        <v>152166.6</v>
      </c>
      <c r="K22" s="33">
        <f t="shared" si="7"/>
        <v>79235.36</v>
      </c>
      <c r="L22" s="33">
        <f t="shared" si="6"/>
        <v>769325.6299999999</v>
      </c>
      <c r="M22"/>
    </row>
    <row r="23" spans="1:13" ht="17.25" customHeight="1">
      <c r="A23" s="27" t="s">
        <v>24</v>
      </c>
      <c r="B23" s="33">
        <v>0</v>
      </c>
      <c r="C23" s="33">
        <v>15416.01</v>
      </c>
      <c r="D23" s="33">
        <v>69508.84</v>
      </c>
      <c r="E23" s="33">
        <v>37949.57</v>
      </c>
      <c r="F23" s="33">
        <v>56677.17</v>
      </c>
      <c r="G23" s="33">
        <v>33274.35</v>
      </c>
      <c r="H23" s="33">
        <v>24093.4</v>
      </c>
      <c r="I23" s="33">
        <v>16091.33</v>
      </c>
      <c r="J23" s="33">
        <v>22814.42</v>
      </c>
      <c r="K23" s="33">
        <v>29996.08</v>
      </c>
      <c r="L23" s="33">
        <f t="shared" si="6"/>
        <v>305821.17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641.53</v>
      </c>
      <c r="C26" s="33">
        <v>441.76</v>
      </c>
      <c r="D26" s="33">
        <v>1443.45</v>
      </c>
      <c r="E26" s="33">
        <v>1173.33</v>
      </c>
      <c r="F26" s="33">
        <v>1195.84</v>
      </c>
      <c r="G26" s="33">
        <v>717.5</v>
      </c>
      <c r="H26" s="33">
        <v>509.29</v>
      </c>
      <c r="I26" s="33">
        <v>512.1</v>
      </c>
      <c r="J26" s="33">
        <v>627.46</v>
      </c>
      <c r="K26" s="33">
        <v>796.29</v>
      </c>
      <c r="L26" s="33">
        <f t="shared" si="6"/>
        <v>8058.55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9348.2</v>
      </c>
      <c r="F29" s="33">
        <v>18686.11</v>
      </c>
      <c r="G29" s="33"/>
      <c r="H29" s="33">
        <v>17817.89</v>
      </c>
      <c r="I29" s="33"/>
      <c r="J29" s="33">
        <v>0</v>
      </c>
      <c r="K29" s="33">
        <v>0</v>
      </c>
      <c r="L29" s="33">
        <f t="shared" si="6"/>
        <v>148325.24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-128397.98999999999</v>
      </c>
      <c r="C32" s="33">
        <f t="shared" si="8"/>
        <v>-21683.2</v>
      </c>
      <c r="D32" s="33">
        <f t="shared" si="8"/>
        <v>-68261.6</v>
      </c>
      <c r="E32" s="33">
        <f t="shared" si="8"/>
        <v>-54562.7899999999</v>
      </c>
      <c r="F32" s="33">
        <f t="shared" si="8"/>
        <v>-44316.8</v>
      </c>
      <c r="G32" s="33">
        <f t="shared" si="8"/>
        <v>-33074.8</v>
      </c>
      <c r="H32" s="33">
        <f t="shared" si="8"/>
        <v>-25345.56</v>
      </c>
      <c r="I32" s="33">
        <f t="shared" si="8"/>
        <v>-22137.67</v>
      </c>
      <c r="J32" s="33">
        <f t="shared" si="8"/>
        <v>-25053.6</v>
      </c>
      <c r="K32" s="33">
        <f t="shared" si="8"/>
        <v>-39749.6</v>
      </c>
      <c r="L32" s="33">
        <f aca="true" t="shared" si="9" ref="L32:L39">SUM(B32:K32)</f>
        <v>-462583.6099999998</v>
      </c>
      <c r="M32"/>
    </row>
    <row r="33" spans="1:13" ht="18.75" customHeight="1">
      <c r="A33" s="27" t="s">
        <v>28</v>
      </c>
      <c r="B33" s="33">
        <f>B34+B35+B36+B37</f>
        <v>-20684.4</v>
      </c>
      <c r="C33" s="33">
        <f aca="true" t="shared" si="10" ref="C33:K33">C34+C35+C36+C37</f>
        <v>-21683.2</v>
      </c>
      <c r="D33" s="33">
        <f t="shared" si="10"/>
        <v>-68261.6</v>
      </c>
      <c r="E33" s="33">
        <f t="shared" si="10"/>
        <v>-48602.4</v>
      </c>
      <c r="F33" s="33">
        <f t="shared" si="10"/>
        <v>-44316.8</v>
      </c>
      <c r="G33" s="33">
        <f t="shared" si="10"/>
        <v>-33074.8</v>
      </c>
      <c r="H33" s="33">
        <f t="shared" si="10"/>
        <v>-18528.4</v>
      </c>
      <c r="I33" s="33">
        <f t="shared" si="10"/>
        <v>-22137.67</v>
      </c>
      <c r="J33" s="33">
        <f t="shared" si="10"/>
        <v>-25053.6</v>
      </c>
      <c r="K33" s="33">
        <f t="shared" si="10"/>
        <v>-39749.6</v>
      </c>
      <c r="L33" s="33">
        <f t="shared" si="9"/>
        <v>-342092.47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-20684.4</v>
      </c>
      <c r="C34" s="33">
        <f t="shared" si="11"/>
        <v>-21683.2</v>
      </c>
      <c r="D34" s="33">
        <f t="shared" si="11"/>
        <v>-68261.6</v>
      </c>
      <c r="E34" s="33">
        <f t="shared" si="11"/>
        <v>-48602.4</v>
      </c>
      <c r="F34" s="33">
        <f t="shared" si="11"/>
        <v>-44316.8</v>
      </c>
      <c r="G34" s="33">
        <f t="shared" si="11"/>
        <v>-33074.8</v>
      </c>
      <c r="H34" s="33">
        <f t="shared" si="11"/>
        <v>-18528.4</v>
      </c>
      <c r="I34" s="33">
        <f t="shared" si="11"/>
        <v>-19289.6</v>
      </c>
      <c r="J34" s="33">
        <f t="shared" si="11"/>
        <v>-25053.6</v>
      </c>
      <c r="K34" s="33">
        <f t="shared" si="11"/>
        <v>-39749.6</v>
      </c>
      <c r="L34" s="33">
        <f t="shared" si="9"/>
        <v>-339244.39999999997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-2848.07</v>
      </c>
      <c r="J37" s="17">
        <v>0</v>
      </c>
      <c r="K37" s="17">
        <v>0</v>
      </c>
      <c r="L37" s="33">
        <f t="shared" si="9"/>
        <v>-2848.07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660869.98</v>
      </c>
      <c r="C56" s="41">
        <f t="shared" si="16"/>
        <v>522629.41</v>
      </c>
      <c r="D56" s="41">
        <f t="shared" si="16"/>
        <v>1710116.9200000002</v>
      </c>
      <c r="E56" s="41">
        <f t="shared" si="16"/>
        <v>1390130.5100000005</v>
      </c>
      <c r="F56" s="41">
        <f t="shared" si="16"/>
        <v>1426660.5700000003</v>
      </c>
      <c r="G56" s="41">
        <f t="shared" si="16"/>
        <v>850185.7699999999</v>
      </c>
      <c r="H56" s="41">
        <f t="shared" si="16"/>
        <v>602521.1300000001</v>
      </c>
      <c r="I56" s="41">
        <f t="shared" si="16"/>
        <v>606602.69</v>
      </c>
      <c r="J56" s="41">
        <f t="shared" si="16"/>
        <v>748992.83</v>
      </c>
      <c r="K56" s="41">
        <f t="shared" si="16"/>
        <v>939175.0599999998</v>
      </c>
      <c r="L56" s="42">
        <f t="shared" si="14"/>
        <v>9457884.870000001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660869.98</v>
      </c>
      <c r="C62" s="41">
        <f aca="true" t="shared" si="18" ref="C62:J62">SUM(C63:C74)</f>
        <v>522629.41</v>
      </c>
      <c r="D62" s="41">
        <f t="shared" si="18"/>
        <v>1710116.92</v>
      </c>
      <c r="E62" s="41">
        <f t="shared" si="18"/>
        <v>1390130.51</v>
      </c>
      <c r="F62" s="41">
        <f t="shared" si="18"/>
        <v>1426660.57</v>
      </c>
      <c r="G62" s="41">
        <f t="shared" si="18"/>
        <v>850185.77</v>
      </c>
      <c r="H62" s="41">
        <f t="shared" si="18"/>
        <v>602521.13</v>
      </c>
      <c r="I62" s="41">
        <f>SUM(I63:I79)</f>
        <v>606602.69</v>
      </c>
      <c r="J62" s="41">
        <f t="shared" si="18"/>
        <v>748992.83</v>
      </c>
      <c r="K62" s="41">
        <f>SUM(K63:K76)</f>
        <v>939175.06</v>
      </c>
      <c r="L62" s="41">
        <f>SUM(B62:K62)</f>
        <v>9457884.870000001</v>
      </c>
      <c r="M62" s="40"/>
    </row>
    <row r="63" spans="1:13" ht="18.75" customHeight="1">
      <c r="A63" s="46" t="s">
        <v>46</v>
      </c>
      <c r="B63" s="57">
        <v>660869.98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660869.98</v>
      </c>
      <c r="M63"/>
    </row>
    <row r="64" spans="1:13" ht="18.75" customHeight="1">
      <c r="A64" s="46" t="s">
        <v>55</v>
      </c>
      <c r="B64" s="17">
        <v>0</v>
      </c>
      <c r="C64" s="57">
        <v>458345.99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458345.99</v>
      </c>
      <c r="M64"/>
    </row>
    <row r="65" spans="1:13" ht="18.75" customHeight="1">
      <c r="A65" s="46" t="s">
        <v>56</v>
      </c>
      <c r="B65" s="17">
        <v>0</v>
      </c>
      <c r="C65" s="57">
        <v>64283.42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64283.42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1710116.92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1710116.92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1390130.51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1390130.51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1426660.57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1426660.57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850185.77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850185.77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602521.13</v>
      </c>
      <c r="I70" s="17">
        <v>0</v>
      </c>
      <c r="J70" s="17">
        <v>0</v>
      </c>
      <c r="K70" s="17">
        <v>0</v>
      </c>
      <c r="L70" s="41">
        <f t="shared" si="19"/>
        <v>602521.13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606602.69</v>
      </c>
      <c r="J71" s="17">
        <v>0</v>
      </c>
      <c r="K71" s="17">
        <v>0</v>
      </c>
      <c r="L71" s="41">
        <f t="shared" si="19"/>
        <v>606602.69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748992.83</v>
      </c>
      <c r="K72" s="17">
        <v>0</v>
      </c>
      <c r="L72" s="41">
        <f t="shared" si="19"/>
        <v>748992.83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561532.77</v>
      </c>
      <c r="L73" s="41">
        <f t="shared" si="19"/>
        <v>561532.77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377642.29</v>
      </c>
      <c r="L74" s="41">
        <f t="shared" si="19"/>
        <v>377642.29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2024-06-14T17:13:57Z</dcterms:modified>
  <cp:category/>
  <cp:version/>
  <cp:contentType/>
  <cp:contentStatus/>
</cp:coreProperties>
</file>