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<sst xmlns="http://schemas.openxmlformats.org/spreadsheetml/2006/main" count="87" uniqueCount="86">
  <si>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</si>
  <si>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</si>
  <si>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</si>
  <si>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</si>
  <si>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</si>
  <si>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</si>
  <si>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</si>
  <si>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</si>
  <si>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</si>
  <si>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</si>
  <si>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</si>
  <si>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</si>
  <si>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</si>
  <si>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</si>
  <si>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</si>
  <si>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</si>
  <si>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</si>
  <si>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</si>
  <si>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</si>
  <si>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</si>
  <si>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</si>
  <si>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</si>
  <si>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</si>
  <si>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</si>
  <si>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</si>
  <si>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</si>
  <si>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</si>
  <si>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</si>
  <si>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</si>
  <si>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</si>
  <si>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</si>
  <si>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</si>
  <si>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</si>
  <si>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</si>
  <si>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</si>
  <si>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</si>
  <si>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</si>
  <si>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</si>
  <si>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</si>
  <si>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</si>
  <si>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</si>
  <si>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</si>
  <si>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</si>
  <si>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</si>
  <si>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</si>
  <si>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</si>
  <si>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</si>
  <si>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</si>
  <si>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</si>
  <si>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</si>
  <si>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</si>
  <si>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</si>
  <si>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</si>
  <si>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</si>
  <si>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</si>
  <si>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</si>
  <si>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</si>
  <si>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</si>
  <si>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</si>
  <si>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</si>
  <si>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</si>
  <si>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</si>
  <si>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</si>
  <si>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</si>
  <si>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</si>
  <si>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</si>
  <si>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</si>
  <si>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</si>
  <si>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</si>
  <si>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</si>
  <si>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</si>
  <si>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</si>
  <si>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</si>
  <si>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</si>
  <si>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</si>
  <si>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</si>
  <si>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</si>
  <si>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</si>
  <si>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</si>
  <si>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</si>
  <si>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</si>
  <si>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</si>
  <si>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</si>
  <si>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</si>
  <si>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11/06/24 - VENCIMENTO 18/06/24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</si>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</sst>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0" fontId="0" fillId="0" borderId="14" xfId="0" applyFill="1" applyBorder="1" applyAlignment="1">
      <alignment horizontal="left" vertical="center" indent="2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169" fontId="33" fillId="0" borderId="4" xfId="46" applyNumberFormat="1" applyFont="1" applyBorder="1" applyAlignment="1">
      <alignment vertical="center"/>
    </xf>
    <xf numFmtId="44" fontId="33" fillId="0" borderId="4" xfId="46" applyFont="1" applyBorder="1" applyAlignment="1">
      <alignment vertical="center"/>
    </xf>
    <xf numFmtId="44" fontId="33" fillId="0" borderId="14" xfId="46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0" t="s">
        <v>54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1">
      <c r="A2" s="61" t="s">
        <v>84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2" t="s">
        <v>1</v>
      </c>
      <c r="B4" s="63" t="s">
        <v>2</v>
      </c>
      <c r="C4" s="64"/>
      <c r="D4" s="64"/>
      <c r="E4" s="64"/>
      <c r="F4" s="64"/>
      <c r="G4" s="64"/>
      <c r="H4" s="64"/>
      <c r="I4" s="64"/>
      <c r="J4" s="64"/>
      <c r="K4" s="64"/>
      <c r="L4" s="65" t="s">
        <v>3</v>
      </c>
    </row>
    <row r="5" spans="1:12" ht="30" customHeight="1">
      <c r="A5" s="62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2"/>
    </row>
    <row r="6" spans="1:12" ht="18.75" customHeight="1">
      <c r="A6" s="62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2"/>
    </row>
    <row r="7" spans="1:13" ht="17.25" customHeight="1">
      <c r="A7" s="9" t="s">
        <v>17</v>
      </c>
      <c r="B7" s="10">
        <f>B8+B11</f>
        <v>90636</v>
      </c>
      <c r="C7" s="10">
        <f aca="true" t="shared" si="0" ref="C7:K7">C8+C11</f>
        <v>117247</v>
      </c>
      <c r="D7" s="10">
        <f t="shared" si="0"/>
        <v>351323</v>
      </c>
      <c r="E7" s="10">
        <f t="shared" si="0"/>
        <v>270425</v>
      </c>
      <c r="F7" s="10">
        <f t="shared" si="0"/>
        <v>289763</v>
      </c>
      <c r="G7" s="10">
        <f t="shared" si="0"/>
        <v>164795</v>
      </c>
      <c r="H7" s="10">
        <f t="shared" si="0"/>
        <v>114352</v>
      </c>
      <c r="I7" s="10">
        <f t="shared" si="0"/>
        <v>127197</v>
      </c>
      <c r="J7" s="10">
        <f t="shared" si="0"/>
        <v>131742</v>
      </c>
      <c r="K7" s="10">
        <f t="shared" si="0"/>
        <v>227821</v>
      </c>
      <c r="L7" s="10">
        <f aca="true" t="shared" si="1" ref="L7:L13">SUM(B7:K7)</f>
        <v>1885301</v>
      </c>
      <c r="M7" s="11"/>
    </row>
    <row r="8" spans="1:13" ht="17.25" customHeight="1">
      <c r="A8" s="12" t="s">
        <v>81</v>
      </c>
      <c r="B8" s="13">
        <f>B9+B10</f>
        <v>4544</v>
      </c>
      <c r="C8" s="13">
        <f aca="true" t="shared" si="2" ref="C8:K8">C9+C10</f>
        <v>4811</v>
      </c>
      <c r="D8" s="13">
        <f t="shared" si="2"/>
        <v>14952</v>
      </c>
      <c r="E8" s="13">
        <f t="shared" si="2"/>
        <v>10458</v>
      </c>
      <c r="F8" s="13">
        <f t="shared" si="2"/>
        <v>9676</v>
      </c>
      <c r="G8" s="13">
        <f t="shared" si="2"/>
        <v>7581</v>
      </c>
      <c r="H8" s="13">
        <f t="shared" si="2"/>
        <v>4357</v>
      </c>
      <c r="I8" s="13">
        <f t="shared" si="2"/>
        <v>4213</v>
      </c>
      <c r="J8" s="13">
        <f t="shared" si="2"/>
        <v>5970</v>
      </c>
      <c r="K8" s="13">
        <f t="shared" si="2"/>
        <v>9065</v>
      </c>
      <c r="L8" s="13">
        <f t="shared" si="1"/>
        <v>75627</v>
      </c>
      <c r="M8"/>
    </row>
    <row r="9" spans="1:13" ht="17.25" customHeight="1">
      <c r="A9" s="14" t="s">
        <v>18</v>
      </c>
      <c r="B9" s="15">
        <v>4543</v>
      </c>
      <c r="C9" s="15">
        <v>4811</v>
      </c>
      <c r="D9" s="15">
        <v>14952</v>
      </c>
      <c r="E9" s="15">
        <v>10457</v>
      </c>
      <c r="F9" s="15">
        <v>9676</v>
      </c>
      <c r="G9" s="15">
        <v>7581</v>
      </c>
      <c r="H9" s="15">
        <v>4271</v>
      </c>
      <c r="I9" s="15">
        <v>4213</v>
      </c>
      <c r="J9" s="15">
        <v>5970</v>
      </c>
      <c r="K9" s="15">
        <v>9065</v>
      </c>
      <c r="L9" s="13">
        <f t="shared" si="1"/>
        <v>75539</v>
      </c>
      <c r="M9"/>
    </row>
    <row r="10" spans="1:13" ht="17.25" customHeight="1">
      <c r="A10" s="14" t="s">
        <v>19</v>
      </c>
      <c r="B10" s="15">
        <v>1</v>
      </c>
      <c r="C10" s="15">
        <v>0</v>
      </c>
      <c r="D10" s="15">
        <v>0</v>
      </c>
      <c r="E10" s="15">
        <v>1</v>
      </c>
      <c r="F10" s="15">
        <v>0</v>
      </c>
      <c r="G10" s="15">
        <v>0</v>
      </c>
      <c r="H10" s="15">
        <v>86</v>
      </c>
      <c r="I10" s="15">
        <v>0</v>
      </c>
      <c r="J10" s="15">
        <v>0</v>
      </c>
      <c r="K10" s="15">
        <v>0</v>
      </c>
      <c r="L10" s="13">
        <f t="shared" si="1"/>
        <v>88</v>
      </c>
      <c r="M10"/>
    </row>
    <row r="11" spans="1:13" ht="17.25" customHeight="1">
      <c r="A11" s="12" t="s">
        <v>70</v>
      </c>
      <c r="B11" s="15">
        <v>86092</v>
      </c>
      <c r="C11" s="15">
        <v>112436</v>
      </c>
      <c r="D11" s="15">
        <v>336371</v>
      </c>
      <c r="E11" s="15">
        <v>259967</v>
      </c>
      <c r="F11" s="15">
        <v>280087</v>
      </c>
      <c r="G11" s="15">
        <v>157214</v>
      </c>
      <c r="H11" s="15">
        <v>109995</v>
      </c>
      <c r="I11" s="15">
        <v>122984</v>
      </c>
      <c r="J11" s="15">
        <v>125772</v>
      </c>
      <c r="K11" s="15">
        <v>218756</v>
      </c>
      <c r="L11" s="13">
        <f t="shared" si="1"/>
        <v>1809674</v>
      </c>
      <c r="M11" s="56"/>
    </row>
    <row r="12" spans="1:13" ht="17.25" customHeight="1">
      <c r="A12" s="14" t="s">
        <v>83</v>
      </c>
      <c r="B12" s="15">
        <v>10063</v>
      </c>
      <c r="C12" s="15">
        <v>8519</v>
      </c>
      <c r="D12" s="15">
        <v>30079</v>
      </c>
      <c r="E12" s="15">
        <v>25699</v>
      </c>
      <c r="F12" s="15">
        <v>24503</v>
      </c>
      <c r="G12" s="15">
        <v>14670</v>
      </c>
      <c r="H12" s="15">
        <v>10291</v>
      </c>
      <c r="I12" s="15">
        <v>7411</v>
      </c>
      <c r="J12" s="15">
        <v>9043</v>
      </c>
      <c r="K12" s="15">
        <v>14755</v>
      </c>
      <c r="L12" s="13">
        <f t="shared" si="1"/>
        <v>155033</v>
      </c>
      <c r="M12" s="56"/>
    </row>
    <row r="13" spans="1:13" ht="17.25" customHeight="1">
      <c r="A13" s="14" t="s">
        <v>71</v>
      </c>
      <c r="B13" s="15">
        <f>+B11-B12</f>
        <v>76029</v>
      </c>
      <c r="C13" s="15">
        <f aca="true" t="shared" si="3" ref="C13:K13">+C11-C12</f>
        <v>103917</v>
      </c>
      <c r="D13" s="15">
        <f t="shared" si="3"/>
        <v>306292</v>
      </c>
      <c r="E13" s="15">
        <f t="shared" si="3"/>
        <v>234268</v>
      </c>
      <c r="F13" s="15">
        <f t="shared" si="3"/>
        <v>255584</v>
      </c>
      <c r="G13" s="15">
        <f t="shared" si="3"/>
        <v>142544</v>
      </c>
      <c r="H13" s="15">
        <f t="shared" si="3"/>
        <v>99704</v>
      </c>
      <c r="I13" s="15">
        <f t="shared" si="3"/>
        <v>115573</v>
      </c>
      <c r="J13" s="15">
        <f t="shared" si="3"/>
        <v>116729</v>
      </c>
      <c r="K13" s="15">
        <f t="shared" si="3"/>
        <v>204001</v>
      </c>
      <c r="L13" s="13">
        <f t="shared" si="1"/>
        <v>1654641</v>
      </c>
      <c r="M13" s="50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56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1.030502565381541</v>
      </c>
      <c r="C18" s="22">
        <v>1.100333156920633</v>
      </c>
      <c r="D18" s="22">
        <v>0.992262376487849</v>
      </c>
      <c r="E18" s="22">
        <v>1.037114649205978</v>
      </c>
      <c r="F18" s="22">
        <v>1.099825868523045</v>
      </c>
      <c r="G18" s="22">
        <v>1.077033401559558</v>
      </c>
      <c r="H18" s="22">
        <v>0.964926256500248</v>
      </c>
      <c r="I18" s="22">
        <v>1.09511350878267</v>
      </c>
      <c r="J18" s="22">
        <v>1.19582603921162</v>
      </c>
      <c r="K18" s="22">
        <v>1.074729945627263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789445.8300000001</v>
      </c>
      <c r="C20" s="25">
        <f aca="true" t="shared" si="4" ref="C20:K20">SUM(C21:C30)</f>
        <v>550329.7599999999</v>
      </c>
      <c r="D20" s="25">
        <f t="shared" si="4"/>
        <v>1787222.65</v>
      </c>
      <c r="E20" s="25">
        <f t="shared" si="4"/>
        <v>1447906.19</v>
      </c>
      <c r="F20" s="25">
        <f t="shared" si="4"/>
        <v>1482117.78</v>
      </c>
      <c r="G20" s="25">
        <f t="shared" si="4"/>
        <v>892506.6299999999</v>
      </c>
      <c r="H20" s="25">
        <f t="shared" si="4"/>
        <v>631746.9000000001</v>
      </c>
      <c r="I20" s="25">
        <f t="shared" si="4"/>
        <v>633362.2000000002</v>
      </c>
      <c r="J20" s="25">
        <f t="shared" si="4"/>
        <v>776887.88</v>
      </c>
      <c r="K20" s="25">
        <f t="shared" si="4"/>
        <v>985496.1799999998</v>
      </c>
      <c r="L20" s="25">
        <f>SUM(B20:K20)</f>
        <v>9977022</v>
      </c>
      <c r="M20"/>
    </row>
    <row r="21" spans="1:13" ht="17.25" customHeight="1">
      <c r="A21" s="26" t="s">
        <v>22</v>
      </c>
      <c r="B21" s="52">
        <f>ROUND((B15+B16)*B7,2)</f>
        <v>664080.91</v>
      </c>
      <c r="C21" s="52">
        <f aca="true" t="shared" si="5" ref="C21:K21">ROUND((C15+C16)*C7,2)</f>
        <v>483679.05</v>
      </c>
      <c r="D21" s="52">
        <f t="shared" si="5"/>
        <v>1724960.8</v>
      </c>
      <c r="E21" s="52">
        <f t="shared" si="5"/>
        <v>1344931.7</v>
      </c>
      <c r="F21" s="52">
        <f t="shared" si="5"/>
        <v>1273334.53</v>
      </c>
      <c r="G21" s="52">
        <f t="shared" si="5"/>
        <v>796272.96</v>
      </c>
      <c r="H21" s="52">
        <f t="shared" si="5"/>
        <v>608638.52</v>
      </c>
      <c r="I21" s="52">
        <f t="shared" si="5"/>
        <v>561307.64</v>
      </c>
      <c r="J21" s="52">
        <f t="shared" si="5"/>
        <v>626117.03</v>
      </c>
      <c r="K21" s="52">
        <f t="shared" si="5"/>
        <v>884173.3</v>
      </c>
      <c r="L21" s="33">
        <f aca="true" t="shared" si="6" ref="L21:L29">SUM(B21:K21)</f>
        <v>8967496.440000001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20256.17</v>
      </c>
      <c r="C22" s="33">
        <f t="shared" si="7"/>
        <v>48529.05</v>
      </c>
      <c r="D22" s="33">
        <f t="shared" si="7"/>
        <v>-13347.1</v>
      </c>
      <c r="E22" s="33">
        <f t="shared" si="7"/>
        <v>49916.67</v>
      </c>
      <c r="F22" s="33">
        <f t="shared" si="7"/>
        <v>127111.73</v>
      </c>
      <c r="G22" s="33">
        <f t="shared" si="7"/>
        <v>61339.61</v>
      </c>
      <c r="H22" s="33">
        <f t="shared" si="7"/>
        <v>-21347.23</v>
      </c>
      <c r="I22" s="33">
        <f t="shared" si="7"/>
        <v>53387.94</v>
      </c>
      <c r="J22" s="33">
        <f t="shared" si="7"/>
        <v>122610.02</v>
      </c>
      <c r="K22" s="33">
        <f t="shared" si="7"/>
        <v>66074.22</v>
      </c>
      <c r="L22" s="33">
        <f t="shared" si="6"/>
        <v>514531.0800000001</v>
      </c>
      <c r="M22"/>
    </row>
    <row r="23" spans="1:13" ht="17.25" customHeight="1">
      <c r="A23" s="27" t="s">
        <v>24</v>
      </c>
      <c r="B23" s="33">
        <v>0</v>
      </c>
      <c r="C23" s="33">
        <v>15480.24</v>
      </c>
      <c r="D23" s="33">
        <v>69289.37</v>
      </c>
      <c r="E23" s="33">
        <v>37949.57</v>
      </c>
      <c r="F23" s="33">
        <v>57091.13</v>
      </c>
      <c r="G23" s="33">
        <v>33618.83</v>
      </c>
      <c r="H23" s="33">
        <v>23866.56</v>
      </c>
      <c r="I23" s="33">
        <v>15898.63</v>
      </c>
      <c r="J23" s="33">
        <v>23363.33</v>
      </c>
      <c r="K23" s="33">
        <v>30093.69</v>
      </c>
      <c r="L23" s="33">
        <f t="shared" si="6"/>
        <v>306651.35000000003</v>
      </c>
      <c r="M23"/>
    </row>
    <row r="24" spans="1:13" ht="17.25" customHeight="1">
      <c r="A24" s="27" t="s">
        <v>25</v>
      </c>
      <c r="B24" s="33">
        <v>1829.05</v>
      </c>
      <c r="C24" s="29">
        <v>1829.05</v>
      </c>
      <c r="D24" s="29">
        <v>3658.1</v>
      </c>
      <c r="E24" s="29">
        <v>3658.1</v>
      </c>
      <c r="F24" s="33">
        <v>3658.1</v>
      </c>
      <c r="G24" s="29">
        <v>0</v>
      </c>
      <c r="H24" s="33">
        <v>1829.05</v>
      </c>
      <c r="I24" s="29">
        <v>1829.05</v>
      </c>
      <c r="J24" s="29">
        <v>3658.1</v>
      </c>
      <c r="K24" s="29">
        <v>3658.1</v>
      </c>
      <c r="L24" s="33">
        <f t="shared" si="6"/>
        <v>25606.699999999997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635.91</v>
      </c>
      <c r="C26" s="33">
        <v>444.57</v>
      </c>
      <c r="D26" s="33">
        <v>1440.64</v>
      </c>
      <c r="E26" s="33">
        <v>1164.89</v>
      </c>
      <c r="F26" s="33">
        <v>1193.03</v>
      </c>
      <c r="G26" s="33">
        <v>717.5</v>
      </c>
      <c r="H26" s="33">
        <v>509.29</v>
      </c>
      <c r="I26" s="33">
        <v>509.29</v>
      </c>
      <c r="J26" s="33">
        <v>624.65</v>
      </c>
      <c r="K26" s="33">
        <v>793.48</v>
      </c>
      <c r="L26" s="33">
        <f t="shared" si="6"/>
        <v>8033.25</v>
      </c>
      <c r="M26" s="56"/>
    </row>
    <row r="27" spans="1:13" ht="17.25" customHeight="1">
      <c r="A27" s="27" t="s">
        <v>74</v>
      </c>
      <c r="B27" s="33">
        <v>328.2</v>
      </c>
      <c r="C27" s="33">
        <v>255.45</v>
      </c>
      <c r="D27" s="33">
        <v>832.55</v>
      </c>
      <c r="E27" s="33">
        <v>636.71</v>
      </c>
      <c r="F27" s="33">
        <v>694.48</v>
      </c>
      <c r="G27" s="33">
        <v>388.88</v>
      </c>
      <c r="H27" s="33">
        <v>284.55</v>
      </c>
      <c r="I27" s="33">
        <v>292.99</v>
      </c>
      <c r="J27" s="33">
        <v>353.13</v>
      </c>
      <c r="K27" s="33">
        <v>483.95</v>
      </c>
      <c r="L27" s="33">
        <f t="shared" si="6"/>
        <v>4550.89</v>
      </c>
      <c r="M27" s="56"/>
    </row>
    <row r="28" spans="1:13" ht="17.25" customHeight="1">
      <c r="A28" s="27" t="s">
        <v>75</v>
      </c>
      <c r="B28" s="33">
        <v>153.08</v>
      </c>
      <c r="C28" s="33">
        <v>112.35</v>
      </c>
      <c r="D28" s="33">
        <v>388.29</v>
      </c>
      <c r="E28" s="33">
        <v>296.96</v>
      </c>
      <c r="F28" s="33">
        <v>321.27</v>
      </c>
      <c r="G28" s="33">
        <v>168.85</v>
      </c>
      <c r="H28" s="33">
        <v>132.71</v>
      </c>
      <c r="I28" s="33">
        <v>136.66</v>
      </c>
      <c r="J28" s="33">
        <v>161.62</v>
      </c>
      <c r="K28" s="33">
        <v>219.44</v>
      </c>
      <c r="L28" s="33">
        <f t="shared" si="6"/>
        <v>2091.23</v>
      </c>
      <c r="M28" s="56"/>
    </row>
    <row r="29" spans="1:13" ht="17.25" customHeight="1">
      <c r="A29" s="27" t="s">
        <v>85</v>
      </c>
      <c r="B29" s="33">
        <v>102162.51</v>
      </c>
      <c r="C29" s="33"/>
      <c r="D29" s="33"/>
      <c r="E29" s="33">
        <v>9351.59</v>
      </c>
      <c r="F29" s="33">
        <v>18713.51</v>
      </c>
      <c r="G29" s="33"/>
      <c r="H29" s="33">
        <v>17833.45</v>
      </c>
      <c r="I29" s="33"/>
      <c r="J29" s="33">
        <v>0</v>
      </c>
      <c r="K29" s="33">
        <v>0</v>
      </c>
      <c r="L29" s="33">
        <f t="shared" si="6"/>
        <v>148061.06</v>
      </c>
      <c r="M29" s="56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-127702.79</v>
      </c>
      <c r="C32" s="33">
        <f t="shared" si="8"/>
        <v>-21168.4</v>
      </c>
      <c r="D32" s="33">
        <f t="shared" si="8"/>
        <v>-67878.8</v>
      </c>
      <c r="E32" s="33">
        <f t="shared" si="8"/>
        <v>1085628.8099999998</v>
      </c>
      <c r="F32" s="33">
        <f t="shared" si="8"/>
        <v>1300985.6</v>
      </c>
      <c r="G32" s="33">
        <f t="shared" si="8"/>
        <v>-45456.4</v>
      </c>
      <c r="H32" s="33">
        <f t="shared" si="8"/>
        <v>-26159.56</v>
      </c>
      <c r="I32" s="33">
        <f t="shared" si="8"/>
        <v>458015.95</v>
      </c>
      <c r="J32" s="33">
        <f t="shared" si="8"/>
        <v>-26268</v>
      </c>
      <c r="K32" s="33">
        <f t="shared" si="8"/>
        <v>-39886</v>
      </c>
      <c r="L32" s="33">
        <f aca="true" t="shared" si="9" ref="L32:L39">SUM(B32:K32)</f>
        <v>2490110.41</v>
      </c>
      <c r="M32"/>
    </row>
    <row r="33" spans="1:13" ht="18.75" customHeight="1">
      <c r="A33" s="27" t="s">
        <v>28</v>
      </c>
      <c r="B33" s="33">
        <f>B34+B35+B36+B37</f>
        <v>-19989.2</v>
      </c>
      <c r="C33" s="33">
        <f aca="true" t="shared" si="10" ref="C33:K33">C34+C35+C36+C37</f>
        <v>-21168.4</v>
      </c>
      <c r="D33" s="33">
        <f t="shared" si="10"/>
        <v>-65788.8</v>
      </c>
      <c r="E33" s="33">
        <f t="shared" si="10"/>
        <v>-46010.8</v>
      </c>
      <c r="F33" s="33">
        <f t="shared" si="10"/>
        <v>-42574.4</v>
      </c>
      <c r="G33" s="33">
        <f t="shared" si="10"/>
        <v>-33356.4</v>
      </c>
      <c r="H33" s="33">
        <f t="shared" si="10"/>
        <v>-18792.4</v>
      </c>
      <c r="I33" s="33">
        <f t="shared" si="10"/>
        <v>-23364.050000000003</v>
      </c>
      <c r="J33" s="33">
        <f t="shared" si="10"/>
        <v>-26268</v>
      </c>
      <c r="K33" s="33">
        <f t="shared" si="10"/>
        <v>-39886</v>
      </c>
      <c r="L33" s="33">
        <f t="shared" si="9"/>
        <v>-337198.45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-19989.2</v>
      </c>
      <c r="C34" s="33">
        <f t="shared" si="11"/>
        <v>-21168.4</v>
      </c>
      <c r="D34" s="33">
        <f t="shared" si="11"/>
        <v>-65788.8</v>
      </c>
      <c r="E34" s="33">
        <f t="shared" si="11"/>
        <v>-46010.8</v>
      </c>
      <c r="F34" s="33">
        <f t="shared" si="11"/>
        <v>-42574.4</v>
      </c>
      <c r="G34" s="33">
        <f t="shared" si="11"/>
        <v>-33356.4</v>
      </c>
      <c r="H34" s="33">
        <f t="shared" si="11"/>
        <v>-18792.4</v>
      </c>
      <c r="I34" s="33">
        <f t="shared" si="11"/>
        <v>-18537.2</v>
      </c>
      <c r="J34" s="33">
        <f t="shared" si="11"/>
        <v>-26268</v>
      </c>
      <c r="K34" s="33">
        <f t="shared" si="11"/>
        <v>-39886</v>
      </c>
      <c r="L34" s="33">
        <f t="shared" si="9"/>
        <v>-332371.6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-4826.85</v>
      </c>
      <c r="J37" s="17">
        <v>0</v>
      </c>
      <c r="K37" s="17">
        <v>0</v>
      </c>
      <c r="L37" s="33">
        <f t="shared" si="9"/>
        <v>-4826.85</v>
      </c>
      <c r="M37"/>
    </row>
    <row r="38" spans="1:13" s="36" customFormat="1" ht="18.75" customHeight="1">
      <c r="A38" s="27" t="s">
        <v>32</v>
      </c>
      <c r="B38" s="38">
        <f>SUM(B39:B50)</f>
        <v>-107713.59</v>
      </c>
      <c r="C38" s="38">
        <f aca="true" t="shared" si="12" ref="C38:K38">SUM(C39:C50)</f>
        <v>0</v>
      </c>
      <c r="D38" s="38">
        <f t="shared" si="12"/>
        <v>-2090</v>
      </c>
      <c r="E38" s="38">
        <f t="shared" si="12"/>
        <v>1131639.6099999999</v>
      </c>
      <c r="F38" s="38">
        <f t="shared" si="12"/>
        <v>1343560</v>
      </c>
      <c r="G38" s="38">
        <f t="shared" si="12"/>
        <v>-12100</v>
      </c>
      <c r="H38" s="38">
        <f t="shared" si="12"/>
        <v>-7367.16</v>
      </c>
      <c r="I38" s="38">
        <f t="shared" si="12"/>
        <v>481380</v>
      </c>
      <c r="J38" s="38">
        <f t="shared" si="12"/>
        <v>0</v>
      </c>
      <c r="K38" s="38">
        <f t="shared" si="12"/>
        <v>0</v>
      </c>
      <c r="L38" s="33">
        <f t="shared" si="9"/>
        <v>2827308.86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-26132.88</v>
      </c>
      <c r="C40" s="17">
        <v>0</v>
      </c>
      <c r="D40" s="17">
        <v>0</v>
      </c>
      <c r="E40" s="33">
        <v>-5960.39</v>
      </c>
      <c r="F40" s="28">
        <v>0</v>
      </c>
      <c r="G40" s="28">
        <v>0</v>
      </c>
      <c r="H40" s="33">
        <v>-6817.16</v>
      </c>
      <c r="I40" s="17">
        <v>0</v>
      </c>
      <c r="J40" s="28">
        <v>0</v>
      </c>
      <c r="K40" s="17">
        <v>0</v>
      </c>
      <c r="L40" s="33">
        <f>SUM(B40:K40)</f>
        <v>-38910.43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-2090</v>
      </c>
      <c r="E46" s="17">
        <v>0</v>
      </c>
      <c r="F46" s="17">
        <v>-440</v>
      </c>
      <c r="G46" s="17">
        <v>-12100</v>
      </c>
      <c r="H46" s="17">
        <v>-550</v>
      </c>
      <c r="I46" s="17">
        <v>-4620</v>
      </c>
      <c r="J46" s="17">
        <v>0</v>
      </c>
      <c r="K46" s="17">
        <v>0</v>
      </c>
      <c r="L46" s="30">
        <f t="shared" si="13"/>
        <v>-19800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2316600</v>
      </c>
      <c r="F47" s="17">
        <v>2574000</v>
      </c>
      <c r="G47" s="17">
        <v>0</v>
      </c>
      <c r="H47" s="17">
        <v>0</v>
      </c>
      <c r="I47" s="17">
        <v>1021500</v>
      </c>
      <c r="J47" s="17">
        <v>0</v>
      </c>
      <c r="K47" s="17">
        <v>0</v>
      </c>
      <c r="L47" s="17">
        <f>SUM(B47:K47)</f>
        <v>5912100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-1179000</v>
      </c>
      <c r="F48" s="17">
        <v>-1230000</v>
      </c>
      <c r="G48" s="17">
        <v>0</v>
      </c>
      <c r="H48" s="17">
        <v>0</v>
      </c>
      <c r="I48" s="17">
        <v>-535500</v>
      </c>
      <c r="J48" s="17">
        <v>0</v>
      </c>
      <c r="K48" s="17">
        <v>0</v>
      </c>
      <c r="L48" s="17">
        <f>SUM(B48:K48)</f>
        <v>-2944500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3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3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56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/>
      <c r="L55" s="30"/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661743.04</v>
      </c>
      <c r="C56" s="41">
        <f t="shared" si="16"/>
        <v>529161.3599999999</v>
      </c>
      <c r="D56" s="41">
        <f t="shared" si="16"/>
        <v>1719343.8499999999</v>
      </c>
      <c r="E56" s="41">
        <f t="shared" si="16"/>
        <v>2533535</v>
      </c>
      <c r="F56" s="41">
        <f t="shared" si="16"/>
        <v>2783103.38</v>
      </c>
      <c r="G56" s="41">
        <f t="shared" si="16"/>
        <v>847050.2299999999</v>
      </c>
      <c r="H56" s="41">
        <f t="shared" si="16"/>
        <v>605587.3400000001</v>
      </c>
      <c r="I56" s="41">
        <f t="shared" si="16"/>
        <v>1091378.1500000001</v>
      </c>
      <c r="J56" s="41">
        <f t="shared" si="16"/>
        <v>750619.88</v>
      </c>
      <c r="K56" s="41">
        <f t="shared" si="16"/>
        <v>945610.1799999998</v>
      </c>
      <c r="L56" s="42">
        <f t="shared" si="14"/>
        <v>12467132.41</v>
      </c>
      <c r="M56" s="51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661743.04</v>
      </c>
      <c r="C62" s="41">
        <f aca="true" t="shared" si="18" ref="C62:J62">SUM(C63:C74)</f>
        <v>529161.36</v>
      </c>
      <c r="D62" s="41">
        <f t="shared" si="18"/>
        <v>1719343.85</v>
      </c>
      <c r="E62" s="41">
        <f t="shared" si="18"/>
        <v>2533535</v>
      </c>
      <c r="F62" s="41">
        <f t="shared" si="18"/>
        <v>2783103.38</v>
      </c>
      <c r="G62" s="41">
        <f t="shared" si="18"/>
        <v>847050.23</v>
      </c>
      <c r="H62" s="41">
        <f t="shared" si="18"/>
        <v>605587.34</v>
      </c>
      <c r="I62" s="41">
        <f>SUM(I63:I79)</f>
        <v>1091378.15</v>
      </c>
      <c r="J62" s="41">
        <f t="shared" si="18"/>
        <v>750619.88</v>
      </c>
      <c r="K62" s="41">
        <f>SUM(K63:K76)</f>
        <v>945610.18</v>
      </c>
      <c r="L62" s="41">
        <f>SUM(B62:K62)</f>
        <v>12467132.41</v>
      </c>
      <c r="M62" s="40"/>
    </row>
    <row r="63" spans="1:13" ht="18.75" customHeight="1">
      <c r="A63" s="46" t="s">
        <v>46</v>
      </c>
      <c r="B63" s="57">
        <v>661743.04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1">
        <f aca="true" t="shared" si="19" ref="L63:L74">SUM(B63:K63)</f>
        <v>661743.04</v>
      </c>
      <c r="M63"/>
    </row>
    <row r="64" spans="1:13" ht="18.75" customHeight="1">
      <c r="A64" s="46" t="s">
        <v>55</v>
      </c>
      <c r="B64" s="17">
        <v>0</v>
      </c>
      <c r="C64" s="57">
        <v>463545.35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1">
        <f t="shared" si="19"/>
        <v>463545.35</v>
      </c>
      <c r="M64"/>
    </row>
    <row r="65" spans="1:13" ht="18.75" customHeight="1">
      <c r="A65" s="46" t="s">
        <v>56</v>
      </c>
      <c r="B65" s="17">
        <v>0</v>
      </c>
      <c r="C65" s="57">
        <v>65616.01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1">
        <f t="shared" si="19"/>
        <v>65616.01</v>
      </c>
      <c r="M65" s="54"/>
    </row>
    <row r="66" spans="1:12" ht="18.75" customHeight="1">
      <c r="A66" s="46" t="s">
        <v>47</v>
      </c>
      <c r="B66" s="17">
        <v>0</v>
      </c>
      <c r="C66" s="17">
        <v>0</v>
      </c>
      <c r="D66" s="57">
        <v>1719343.85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1">
        <f t="shared" si="19"/>
        <v>1719343.85</v>
      </c>
    </row>
    <row r="67" spans="1:12" ht="18.75" customHeight="1">
      <c r="A67" s="46" t="s">
        <v>48</v>
      </c>
      <c r="B67" s="17">
        <v>0</v>
      </c>
      <c r="C67" s="17">
        <v>0</v>
      </c>
      <c r="D67" s="17">
        <v>0</v>
      </c>
      <c r="E67" s="57">
        <v>2533535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1">
        <f t="shared" si="19"/>
        <v>2533535</v>
      </c>
    </row>
    <row r="68" spans="1:12" ht="18.75" customHeight="1">
      <c r="A68" s="46" t="s">
        <v>49</v>
      </c>
      <c r="B68" s="17">
        <v>0</v>
      </c>
      <c r="C68" s="17">
        <v>0</v>
      </c>
      <c r="D68" s="17">
        <v>0</v>
      </c>
      <c r="E68" s="17">
        <v>0</v>
      </c>
      <c r="F68" s="57">
        <v>2783103.38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1">
        <f t="shared" si="19"/>
        <v>2783103.38</v>
      </c>
    </row>
    <row r="69" spans="1:12" ht="18.75" customHeight="1">
      <c r="A69" s="46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57">
        <v>847050.23</v>
      </c>
      <c r="H69" s="17">
        <v>0</v>
      </c>
      <c r="I69" s="17">
        <v>0</v>
      </c>
      <c r="J69" s="17">
        <v>0</v>
      </c>
      <c r="K69" s="17">
        <v>0</v>
      </c>
      <c r="L69" s="41">
        <f t="shared" si="19"/>
        <v>847050.23</v>
      </c>
    </row>
    <row r="70" spans="1:12" ht="18.75" customHeight="1">
      <c r="A70" s="46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57">
        <v>605587.34</v>
      </c>
      <c r="I70" s="17">
        <v>0</v>
      </c>
      <c r="J70" s="17">
        <v>0</v>
      </c>
      <c r="K70" s="17">
        <v>0</v>
      </c>
      <c r="L70" s="41">
        <f t="shared" si="19"/>
        <v>605587.34</v>
      </c>
    </row>
    <row r="71" spans="1:12" ht="18.75" customHeight="1">
      <c r="A71" s="46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57">
        <v>1091378.15</v>
      </c>
      <c r="J71" s="17">
        <v>0</v>
      </c>
      <c r="K71" s="17">
        <v>0</v>
      </c>
      <c r="L71" s="41">
        <f t="shared" si="19"/>
        <v>1091378.15</v>
      </c>
    </row>
    <row r="72" spans="1:12" ht="18.75" customHeight="1">
      <c r="A72" s="46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57">
        <v>750619.88</v>
      </c>
      <c r="K72" s="17">
        <v>0</v>
      </c>
      <c r="L72" s="41">
        <f t="shared" si="19"/>
        <v>750619.88</v>
      </c>
    </row>
    <row r="73" spans="1:12" ht="18.75" customHeight="1">
      <c r="A73" s="46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58">
        <v>563016.3</v>
      </c>
      <c r="L73" s="41">
        <f t="shared" si="19"/>
        <v>563016.3</v>
      </c>
    </row>
    <row r="74" spans="1:12" ht="18.75" customHeight="1">
      <c r="A74" s="46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58">
        <v>382593.88</v>
      </c>
      <c r="L74" s="41">
        <f t="shared" si="19"/>
        <v>382593.88</v>
      </c>
    </row>
    <row r="75" spans="1:12" ht="18.75" customHeight="1">
      <c r="A75" s="46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1">
        <f>SUM(B75:K75)</f>
        <v>0</v>
      </c>
    </row>
    <row r="76" spans="1:12" ht="18" customHeight="1">
      <c r="A76" s="47" t="s">
        <v>66</v>
      </c>
      <c r="B76" s="49">
        <v>0</v>
      </c>
      <c r="C76" s="49">
        <v>0</v>
      </c>
      <c r="D76" s="49">
        <v>0</v>
      </c>
      <c r="E76" s="49">
        <v>0</v>
      </c>
      <c r="F76" s="49">
        <v>0</v>
      </c>
      <c r="G76" s="49">
        <v>0</v>
      </c>
      <c r="H76" s="49">
        <v>0</v>
      </c>
      <c r="I76" s="49">
        <v>0</v>
      </c>
      <c r="J76" s="49">
        <v>0</v>
      </c>
      <c r="K76" s="49">
        <v>0</v>
      </c>
      <c r="L76" s="59">
        <f>SUM(B76:K76)</f>
        <v>0</v>
      </c>
    </row>
    <row r="77" spans="1:11" ht="18" customHeight="1">
      <c r="A77" s="55" t="s">
        <v>80</v>
      </c>
      <c r="H77"/>
      <c r="I77"/>
      <c r="J77"/>
      <c r="K77"/>
    </row>
    <row r="78" spans="1:11" ht="18" customHeight="1">
      <c r="A78" s="50"/>
      <c r="I78"/>
      <c r="J78"/>
      <c r="K78"/>
    </row>
    <row r="79" spans="1:11" ht="18" customHeight="1">
      <c r="A79" s="48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2024-06-17T17:51:29Z</dcterms:modified>
  <cp:category/>
  <cp:version/>
  <cp:contentType/>
  <cp:contentStatus/>
</cp:coreProperties>
</file>