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<sst xmlns="http://schemas.openxmlformats.org/spreadsheetml/2006/main" count="88" uniqueCount="87">
  <si>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</si>
  <si>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</si>
  <si>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</si>
  <si>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</si>
  <si>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</si>
  <si>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</si>
  <si>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</si>
  <si>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</si>
  <si>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</si>
  <si>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</si>
  <si>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</si>
  <si>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</si>
  <si>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</si>
  <si>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</si>
  <si>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</si>
  <si>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</si>
  <si>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</si>
  <si>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</si>
  <si>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</si>
  <si>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</si>
  <si>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</si>
  <si>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</si>
  <si>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</si>
  <si>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</si>
  <si>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</si>
  <si>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</si>
  <si>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</si>
  <si>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</si>
  <si>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</si>
  <si>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</si>
  <si>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</si>
  <si>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</si>
  <si>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</si>
  <si>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</si>
  <si>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</si>
  <si>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</si>
  <si>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</si>
  <si>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</si>
  <si>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</si>
  <si>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</si>
  <si>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</si>
  <si>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</si>
  <si>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</si>
  <si>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</si>
  <si>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</si>
  <si>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</si>
  <si>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</si>
  <si>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</si>
  <si>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</si>
  <si>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</si>
  <si>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</si>
  <si>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</si>
  <si>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</si>
  <si>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</si>
  <si>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</si>
  <si>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</si>
  <si>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</si>
  <si>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</si>
  <si>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</si>
  <si>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</si>
  <si>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</si>
  <si>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</si>
  <si>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</si>
  <si>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</si>
  <si>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</si>
  <si>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</si>
  <si>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</si>
  <si>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</si>
  <si>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</si>
  <si>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</si>
  <si>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</si>
  <si>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</si>
  <si>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</si>
  <si>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</si>
  <si>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</si>
  <si>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</si>
  <si>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</si>
  <si>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</si>
  <si>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</si>
  <si>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</si>
  <si>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</si>
  <si>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</si>
  <si>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</si>
  <si>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14/06/24 - VENCIMENTO 21/06/24</t>
  </si>
  <si>
    <t>4.9. Remuneração Veículos Elétricos</t>
  </si>
  <si>
    <t>5.3. Revisão de Remuneração pelo Transporte Coletivo ¹</t>
  </si>
  <si>
    <t>¹ Energia para tração abril e maio.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</si>
</sst>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85667</v>
      </c>
      <c r="C7" s="10">
        <f aca="true" t="shared" si="0" ref="C7:K7">C8+C11</f>
        <v>111885</v>
      </c>
      <c r="D7" s="10">
        <f t="shared" si="0"/>
        <v>333952</v>
      </c>
      <c r="E7" s="10">
        <f t="shared" si="0"/>
        <v>257296</v>
      </c>
      <c r="F7" s="10">
        <f t="shared" si="0"/>
        <v>272968</v>
      </c>
      <c r="G7" s="10">
        <f t="shared" si="0"/>
        <v>156482</v>
      </c>
      <c r="H7" s="10">
        <f t="shared" si="0"/>
        <v>108494</v>
      </c>
      <c r="I7" s="10">
        <f t="shared" si="0"/>
        <v>123842</v>
      </c>
      <c r="J7" s="10">
        <f t="shared" si="0"/>
        <v>123952</v>
      </c>
      <c r="K7" s="10">
        <f t="shared" si="0"/>
        <v>220412</v>
      </c>
      <c r="L7" s="10">
        <f aca="true" t="shared" si="1" ref="L7:L13">SUM(B7:K7)</f>
        <v>1794950</v>
      </c>
      <c r="M7" s="11"/>
    </row>
    <row r="8" spans="1:13" ht="17.25" customHeight="1">
      <c r="A8" s="12" t="s">
        <v>80</v>
      </c>
      <c r="B8" s="13">
        <f>B9+B10</f>
        <v>4393</v>
      </c>
      <c r="C8" s="13">
        <f aca="true" t="shared" si="2" ref="C8:K8">C9+C10</f>
        <v>4802</v>
      </c>
      <c r="D8" s="13">
        <f t="shared" si="2"/>
        <v>14949</v>
      </c>
      <c r="E8" s="13">
        <f t="shared" si="2"/>
        <v>10144</v>
      </c>
      <c r="F8" s="13">
        <f t="shared" si="2"/>
        <v>9429</v>
      </c>
      <c r="G8" s="13">
        <f t="shared" si="2"/>
        <v>7560</v>
      </c>
      <c r="H8" s="13">
        <f t="shared" si="2"/>
        <v>4227</v>
      </c>
      <c r="I8" s="13">
        <f t="shared" si="2"/>
        <v>4373</v>
      </c>
      <c r="J8" s="13">
        <f t="shared" si="2"/>
        <v>5750</v>
      </c>
      <c r="K8" s="13">
        <f t="shared" si="2"/>
        <v>9086</v>
      </c>
      <c r="L8" s="13">
        <f t="shared" si="1"/>
        <v>74713</v>
      </c>
      <c r="M8"/>
    </row>
    <row r="9" spans="1:13" ht="17.25" customHeight="1">
      <c r="A9" s="14" t="s">
        <v>18</v>
      </c>
      <c r="B9" s="15">
        <v>4393</v>
      </c>
      <c r="C9" s="15">
        <v>4802</v>
      </c>
      <c r="D9" s="15">
        <v>14949</v>
      </c>
      <c r="E9" s="15">
        <v>10144</v>
      </c>
      <c r="F9" s="15">
        <v>9429</v>
      </c>
      <c r="G9" s="15">
        <v>7560</v>
      </c>
      <c r="H9" s="15">
        <v>4116</v>
      </c>
      <c r="I9" s="15">
        <v>4373</v>
      </c>
      <c r="J9" s="15">
        <v>5750</v>
      </c>
      <c r="K9" s="15">
        <v>9086</v>
      </c>
      <c r="L9" s="13">
        <f t="shared" si="1"/>
        <v>74602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111</v>
      </c>
      <c r="I10" s="15">
        <v>0</v>
      </c>
      <c r="J10" s="15">
        <v>0</v>
      </c>
      <c r="K10" s="15">
        <v>0</v>
      </c>
      <c r="L10" s="13">
        <f t="shared" si="1"/>
        <v>111</v>
      </c>
      <c r="M10"/>
    </row>
    <row r="11" spans="1:13" ht="17.25" customHeight="1">
      <c r="A11" s="12" t="s">
        <v>69</v>
      </c>
      <c r="B11" s="15">
        <v>81274</v>
      </c>
      <c r="C11" s="15">
        <v>107083</v>
      </c>
      <c r="D11" s="15">
        <v>319003</v>
      </c>
      <c r="E11" s="15">
        <v>247152</v>
      </c>
      <c r="F11" s="15">
        <v>263539</v>
      </c>
      <c r="G11" s="15">
        <v>148922</v>
      </c>
      <c r="H11" s="15">
        <v>104267</v>
      </c>
      <c r="I11" s="15">
        <v>119469</v>
      </c>
      <c r="J11" s="15">
        <v>118202</v>
      </c>
      <c r="K11" s="15">
        <v>211326</v>
      </c>
      <c r="L11" s="13">
        <f t="shared" si="1"/>
        <v>1720237</v>
      </c>
      <c r="M11" s="56"/>
    </row>
    <row r="12" spans="1:13" ht="17.25" customHeight="1">
      <c r="A12" s="14" t="s">
        <v>82</v>
      </c>
      <c r="B12" s="15">
        <v>9566</v>
      </c>
      <c r="C12" s="15">
        <v>7992</v>
      </c>
      <c r="D12" s="15">
        <v>28063</v>
      </c>
      <c r="E12" s="15">
        <v>24224</v>
      </c>
      <c r="F12" s="15">
        <v>22892</v>
      </c>
      <c r="G12" s="15">
        <v>13587</v>
      </c>
      <c r="H12" s="15">
        <v>9468</v>
      </c>
      <c r="I12" s="15">
        <v>6805</v>
      </c>
      <c r="J12" s="15">
        <v>8382</v>
      </c>
      <c r="K12" s="15">
        <v>13886</v>
      </c>
      <c r="L12" s="13">
        <f t="shared" si="1"/>
        <v>144865</v>
      </c>
      <c r="M12" s="56"/>
    </row>
    <row r="13" spans="1:13" ht="17.25" customHeight="1">
      <c r="A13" s="14" t="s">
        <v>70</v>
      </c>
      <c r="B13" s="15">
        <f>+B11-B12</f>
        <v>71708</v>
      </c>
      <c r="C13" s="15">
        <f aca="true" t="shared" si="3" ref="C13:K13">+C11-C12</f>
        <v>99091</v>
      </c>
      <c r="D13" s="15">
        <f t="shared" si="3"/>
        <v>290940</v>
      </c>
      <c r="E13" s="15">
        <f t="shared" si="3"/>
        <v>222928</v>
      </c>
      <c r="F13" s="15">
        <f t="shared" si="3"/>
        <v>240647</v>
      </c>
      <c r="G13" s="15">
        <f t="shared" si="3"/>
        <v>135335</v>
      </c>
      <c r="H13" s="15">
        <f t="shared" si="3"/>
        <v>94799</v>
      </c>
      <c r="I13" s="15">
        <f t="shared" si="3"/>
        <v>112664</v>
      </c>
      <c r="J13" s="15">
        <f t="shared" si="3"/>
        <v>109820</v>
      </c>
      <c r="K13" s="15">
        <f t="shared" si="3"/>
        <v>197440</v>
      </c>
      <c r="L13" s="13">
        <f t="shared" si="1"/>
        <v>1575372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1.087139285187097</v>
      </c>
      <c r="C18" s="22">
        <v>1.1509898185116</v>
      </c>
      <c r="D18" s="22">
        <v>1.039337528487169</v>
      </c>
      <c r="E18" s="22">
        <v>1.091737939970659</v>
      </c>
      <c r="F18" s="22">
        <v>1.162730463302587</v>
      </c>
      <c r="G18" s="22">
        <v>1.126196577725973</v>
      </c>
      <c r="H18" s="22">
        <v>1.00641140191975</v>
      </c>
      <c r="I18" s="22">
        <v>1.121257396808878</v>
      </c>
      <c r="J18" s="22">
        <v>1.267975395660915</v>
      </c>
      <c r="K18" s="22">
        <v>1.105802065271209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787787.8400000001</v>
      </c>
      <c r="C20" s="25">
        <f aca="true" t="shared" si="4" ref="C20:K20">SUM(C21:C30)</f>
        <v>549371.58</v>
      </c>
      <c r="D20" s="25">
        <f t="shared" si="4"/>
        <v>1779891.0800000003</v>
      </c>
      <c r="E20" s="25">
        <f t="shared" si="4"/>
        <v>1450733.47</v>
      </c>
      <c r="F20" s="25">
        <f t="shared" si="4"/>
        <v>1476299.52</v>
      </c>
      <c r="G20" s="25">
        <f t="shared" si="4"/>
        <v>886357.84</v>
      </c>
      <c r="H20" s="25">
        <f t="shared" si="4"/>
        <v>625192.55</v>
      </c>
      <c r="I20" s="25">
        <f t="shared" si="4"/>
        <v>631243.7300000001</v>
      </c>
      <c r="J20" s="25">
        <f t="shared" si="4"/>
        <v>775018.6100000001</v>
      </c>
      <c r="K20" s="25">
        <f t="shared" si="4"/>
        <v>980514.9099999998</v>
      </c>
      <c r="L20" s="25">
        <f>SUM(B20:K20)</f>
        <v>9942411.13</v>
      </c>
      <c r="M20"/>
    </row>
    <row r="21" spans="1:13" ht="17.25" customHeight="1">
      <c r="A21" s="26" t="s">
        <v>22</v>
      </c>
      <c r="B21" s="52">
        <f>ROUND((B15+B16)*B7,2)</f>
        <v>627673.54</v>
      </c>
      <c r="C21" s="52">
        <f aca="true" t="shared" si="5" ref="C21:K21">ROUND((C15+C16)*C7,2)</f>
        <v>461559.19</v>
      </c>
      <c r="D21" s="52">
        <f t="shared" si="5"/>
        <v>1639670.92</v>
      </c>
      <c r="E21" s="52">
        <f t="shared" si="5"/>
        <v>1279635.93</v>
      </c>
      <c r="F21" s="52">
        <f t="shared" si="5"/>
        <v>1199530.58</v>
      </c>
      <c r="G21" s="52">
        <f t="shared" si="5"/>
        <v>756105.38</v>
      </c>
      <c r="H21" s="52">
        <f t="shared" si="5"/>
        <v>577459.32</v>
      </c>
      <c r="I21" s="52">
        <f t="shared" si="5"/>
        <v>546502.36</v>
      </c>
      <c r="J21" s="52">
        <f t="shared" si="5"/>
        <v>589094.28</v>
      </c>
      <c r="K21" s="52">
        <f t="shared" si="5"/>
        <v>855418.97</v>
      </c>
      <c r="L21" s="33">
        <f aca="true" t="shared" si="6" ref="L21:L29">SUM(B21:K21)</f>
        <v>8532650.47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54695.02</v>
      </c>
      <c r="C22" s="33">
        <f t="shared" si="7"/>
        <v>69690.74</v>
      </c>
      <c r="D22" s="33">
        <f t="shared" si="7"/>
        <v>64500.6</v>
      </c>
      <c r="E22" s="33">
        <f t="shared" si="7"/>
        <v>117391.16</v>
      </c>
      <c r="F22" s="33">
        <f t="shared" si="7"/>
        <v>195200.17</v>
      </c>
      <c r="G22" s="33">
        <f t="shared" si="7"/>
        <v>95417.91</v>
      </c>
      <c r="H22" s="33">
        <f t="shared" si="7"/>
        <v>3702.32</v>
      </c>
      <c r="I22" s="33">
        <f t="shared" si="7"/>
        <v>66267.45</v>
      </c>
      <c r="J22" s="33">
        <f t="shared" si="7"/>
        <v>157862.77</v>
      </c>
      <c r="K22" s="33">
        <f t="shared" si="7"/>
        <v>90505.09</v>
      </c>
      <c r="L22" s="33">
        <f t="shared" si="6"/>
        <v>915233.23</v>
      </c>
      <c r="M22"/>
    </row>
    <row r="23" spans="1:13" ht="17.25" customHeight="1">
      <c r="A23" s="27" t="s">
        <v>24</v>
      </c>
      <c r="B23" s="33">
        <v>0</v>
      </c>
      <c r="C23" s="33">
        <v>15480.23</v>
      </c>
      <c r="D23" s="33">
        <v>69405.61</v>
      </c>
      <c r="E23" s="33">
        <v>38562.72</v>
      </c>
      <c r="F23" s="33">
        <v>56991.2</v>
      </c>
      <c r="G23" s="33">
        <v>33562.13</v>
      </c>
      <c r="H23" s="33">
        <v>23494.17</v>
      </c>
      <c r="I23" s="33">
        <v>15705.93</v>
      </c>
      <c r="J23" s="33">
        <v>23264.06</v>
      </c>
      <c r="K23" s="33">
        <v>29438.7</v>
      </c>
      <c r="L23" s="33">
        <f t="shared" si="6"/>
        <v>305904.75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635.91</v>
      </c>
      <c r="C26" s="33">
        <v>444.57</v>
      </c>
      <c r="D26" s="33">
        <v>1435.01</v>
      </c>
      <c r="E26" s="33">
        <v>1170.52</v>
      </c>
      <c r="F26" s="33">
        <v>1190.21</v>
      </c>
      <c r="G26" s="33">
        <v>714.69</v>
      </c>
      <c r="H26" s="33">
        <v>503.66</v>
      </c>
      <c r="I26" s="33">
        <v>509.29</v>
      </c>
      <c r="J26" s="33">
        <v>624.65</v>
      </c>
      <c r="K26" s="33">
        <v>790.66</v>
      </c>
      <c r="L26" s="33">
        <f t="shared" si="6"/>
        <v>8019.169999999999</v>
      </c>
      <c r="M26" s="56"/>
    </row>
    <row r="27" spans="1:13" ht="17.25" customHeight="1">
      <c r="A27" s="27" t="s">
        <v>73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483.95</v>
      </c>
      <c r="L27" s="33">
        <f t="shared" si="6"/>
        <v>4550.89</v>
      </c>
      <c r="M27" s="56"/>
    </row>
    <row r="28" spans="1:13" ht="17.25" customHeight="1">
      <c r="A28" s="27" t="s">
        <v>74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84</v>
      </c>
      <c r="B29" s="33">
        <v>102473.04</v>
      </c>
      <c r="C29" s="33"/>
      <c r="D29" s="33"/>
      <c r="E29" s="33">
        <v>9381.37</v>
      </c>
      <c r="F29" s="33">
        <v>18713.51</v>
      </c>
      <c r="G29" s="33"/>
      <c r="H29" s="33">
        <v>17786.77</v>
      </c>
      <c r="I29" s="33"/>
      <c r="J29" s="33">
        <v>0</v>
      </c>
      <c r="K29" s="33">
        <v>0</v>
      </c>
      <c r="L29" s="33">
        <f t="shared" si="6"/>
        <v>148354.68999999997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-669197.8999999999</v>
      </c>
      <c r="C32" s="33">
        <f t="shared" si="8"/>
        <v>-43878.149999999994</v>
      </c>
      <c r="D32" s="33">
        <f t="shared" si="8"/>
        <v>-169774.11</v>
      </c>
      <c r="E32" s="33">
        <f t="shared" si="8"/>
        <v>-95589.16000000006</v>
      </c>
      <c r="F32" s="33">
        <f t="shared" si="8"/>
        <v>-41487.6</v>
      </c>
      <c r="G32" s="33">
        <f t="shared" si="8"/>
        <v>-81258.12</v>
      </c>
      <c r="H32" s="33">
        <f t="shared" si="8"/>
        <v>-40977.92</v>
      </c>
      <c r="I32" s="33">
        <f t="shared" si="8"/>
        <v>-58698.77999999999</v>
      </c>
      <c r="J32" s="33">
        <f t="shared" si="8"/>
        <v>-63296.47</v>
      </c>
      <c r="K32" s="33">
        <f t="shared" si="8"/>
        <v>-65885.99</v>
      </c>
      <c r="L32" s="33">
        <f aca="true" t="shared" si="9" ref="L32:L39">SUM(B32:K32)</f>
        <v>-1330044.2</v>
      </c>
      <c r="M32"/>
    </row>
    <row r="33" spans="1:13" ht="18.75" customHeight="1">
      <c r="A33" s="27" t="s">
        <v>28</v>
      </c>
      <c r="B33" s="33">
        <f>B34+B35+B36+B37</f>
        <v>-19329.2</v>
      </c>
      <c r="C33" s="33">
        <f aca="true" t="shared" si="10" ref="C33:K33">C34+C35+C36+C37</f>
        <v>-21128.8</v>
      </c>
      <c r="D33" s="33">
        <f t="shared" si="10"/>
        <v>-65775.6</v>
      </c>
      <c r="E33" s="33">
        <f t="shared" si="10"/>
        <v>-44633.6</v>
      </c>
      <c r="F33" s="33">
        <f t="shared" si="10"/>
        <v>-41487.6</v>
      </c>
      <c r="G33" s="33">
        <f t="shared" si="10"/>
        <v>-33264</v>
      </c>
      <c r="H33" s="33">
        <f t="shared" si="10"/>
        <v>-18110.4</v>
      </c>
      <c r="I33" s="33">
        <f t="shared" si="10"/>
        <v>-21762.29</v>
      </c>
      <c r="J33" s="33">
        <f t="shared" si="10"/>
        <v>-25300</v>
      </c>
      <c r="K33" s="33">
        <f t="shared" si="10"/>
        <v>-39978.4</v>
      </c>
      <c r="L33" s="33">
        <f t="shared" si="9"/>
        <v>-330769.89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-19329.2</v>
      </c>
      <c r="C34" s="33">
        <f t="shared" si="11"/>
        <v>-21128.8</v>
      </c>
      <c r="D34" s="33">
        <f t="shared" si="11"/>
        <v>-65775.6</v>
      </c>
      <c r="E34" s="33">
        <f t="shared" si="11"/>
        <v>-44633.6</v>
      </c>
      <c r="F34" s="33">
        <f t="shared" si="11"/>
        <v>-41487.6</v>
      </c>
      <c r="G34" s="33">
        <f t="shared" si="11"/>
        <v>-33264</v>
      </c>
      <c r="H34" s="33">
        <f t="shared" si="11"/>
        <v>-18110.4</v>
      </c>
      <c r="I34" s="33">
        <f t="shared" si="11"/>
        <v>-19241.2</v>
      </c>
      <c r="J34" s="33">
        <f t="shared" si="11"/>
        <v>-25300</v>
      </c>
      <c r="K34" s="33">
        <f t="shared" si="11"/>
        <v>-39978.4</v>
      </c>
      <c r="L34" s="33">
        <f t="shared" si="9"/>
        <v>-328248.80000000005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-2521.09</v>
      </c>
      <c r="J37" s="17">
        <v>0</v>
      </c>
      <c r="K37" s="17">
        <v>0</v>
      </c>
      <c r="L37" s="33">
        <f t="shared" si="9"/>
        <v>-2521.09</v>
      </c>
      <c r="M37"/>
    </row>
    <row r="38" spans="1:13" s="36" customFormat="1" ht="18.75" customHeight="1">
      <c r="A38" s="27" t="s">
        <v>32</v>
      </c>
      <c r="B38" s="38">
        <f>SUM(B39:B50)</f>
        <v>-155710.03999999998</v>
      </c>
      <c r="C38" s="38">
        <f aca="true" t="shared" si="12" ref="C38:K38">SUM(C39:C50)</f>
        <v>-22749.35</v>
      </c>
      <c r="D38" s="38">
        <f t="shared" si="12"/>
        <v>-103998.51</v>
      </c>
      <c r="E38" s="38">
        <f t="shared" si="12"/>
        <v>-50955.560000000056</v>
      </c>
      <c r="F38" s="38">
        <f t="shared" si="12"/>
        <v>0</v>
      </c>
      <c r="G38" s="38">
        <f t="shared" si="12"/>
        <v>-47994.12</v>
      </c>
      <c r="H38" s="38">
        <f t="shared" si="12"/>
        <v>-22867.52</v>
      </c>
      <c r="I38" s="38">
        <f t="shared" si="12"/>
        <v>-36936.48999999999</v>
      </c>
      <c r="J38" s="38">
        <f t="shared" si="12"/>
        <v>-37996.47</v>
      </c>
      <c r="K38" s="38">
        <f t="shared" si="12"/>
        <v>-25907.59</v>
      </c>
      <c r="L38" s="33">
        <f t="shared" si="9"/>
        <v>-505115.6500000001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-47996.45</v>
      </c>
      <c r="C42" s="17">
        <v>-22749.35</v>
      </c>
      <c r="D42" s="17">
        <v>-103998.51</v>
      </c>
      <c r="E42" s="17">
        <v>-44995.17</v>
      </c>
      <c r="F42" s="17">
        <v>0</v>
      </c>
      <c r="G42" s="17">
        <v>-47994.12</v>
      </c>
      <c r="H42" s="17">
        <v>-16050.36</v>
      </c>
      <c r="I42" s="17">
        <v>-36936.49</v>
      </c>
      <c r="J42" s="17">
        <v>-37996.47</v>
      </c>
      <c r="K42" s="17">
        <v>-25907.59</v>
      </c>
      <c r="L42" s="30">
        <f aca="true" t="shared" si="13" ref="L42:L49">SUM(B42:K42)</f>
        <v>-384624.50999999995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85</v>
      </c>
      <c r="B51" s="17">
        <v>-494158.66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-494158.66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118589.94000000018</v>
      </c>
      <c r="C56" s="41">
        <f t="shared" si="16"/>
        <v>505493.42999999993</v>
      </c>
      <c r="D56" s="41">
        <f t="shared" si="16"/>
        <v>1610116.9700000002</v>
      </c>
      <c r="E56" s="41">
        <f t="shared" si="16"/>
        <v>1355144.3099999998</v>
      </c>
      <c r="F56" s="41">
        <f t="shared" si="16"/>
        <v>1434811.92</v>
      </c>
      <c r="G56" s="41">
        <f t="shared" si="16"/>
        <v>805099.72</v>
      </c>
      <c r="H56" s="41">
        <f t="shared" si="16"/>
        <v>584214.63</v>
      </c>
      <c r="I56" s="41">
        <f t="shared" si="16"/>
        <v>572544.9500000001</v>
      </c>
      <c r="J56" s="41">
        <f t="shared" si="16"/>
        <v>711722.1400000001</v>
      </c>
      <c r="K56" s="41">
        <f t="shared" si="16"/>
        <v>914628.9199999998</v>
      </c>
      <c r="L56" s="42">
        <f t="shared" si="14"/>
        <v>8612366.93</v>
      </c>
      <c r="M56" s="51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118589.94</v>
      </c>
      <c r="C62" s="41">
        <f aca="true" t="shared" si="18" ref="C62:J62">SUM(C63:C74)</f>
        <v>505493.43</v>
      </c>
      <c r="D62" s="41">
        <f t="shared" si="18"/>
        <v>1610116.97</v>
      </c>
      <c r="E62" s="41">
        <f t="shared" si="18"/>
        <v>1355144.31</v>
      </c>
      <c r="F62" s="41">
        <f t="shared" si="18"/>
        <v>1434811.92</v>
      </c>
      <c r="G62" s="41">
        <f t="shared" si="18"/>
        <v>805099.72</v>
      </c>
      <c r="H62" s="41">
        <f t="shared" si="18"/>
        <v>584214.63</v>
      </c>
      <c r="I62" s="41">
        <f>SUM(I63:I79)</f>
        <v>572544.95</v>
      </c>
      <c r="J62" s="41">
        <f t="shared" si="18"/>
        <v>711722.14</v>
      </c>
      <c r="K62" s="41">
        <f>SUM(K63:K76)</f>
        <v>914628.9299999999</v>
      </c>
      <c r="L62" s="41">
        <f>SUM(B62:K62)</f>
        <v>8612366.94</v>
      </c>
      <c r="M62" s="40"/>
    </row>
    <row r="63" spans="1:13" ht="18.75" customHeight="1">
      <c r="A63" s="46" t="s">
        <v>45</v>
      </c>
      <c r="B63" s="57">
        <v>118589.94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118589.94</v>
      </c>
      <c r="M63"/>
    </row>
    <row r="64" spans="1:13" ht="18.75" customHeight="1">
      <c r="A64" s="46" t="s">
        <v>54</v>
      </c>
      <c r="B64" s="17">
        <v>0</v>
      </c>
      <c r="C64" s="57">
        <v>442862.79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442862.79</v>
      </c>
      <c r="M64"/>
    </row>
    <row r="65" spans="1:13" ht="18.75" customHeight="1">
      <c r="A65" s="46" t="s">
        <v>55</v>
      </c>
      <c r="B65" s="17">
        <v>0</v>
      </c>
      <c r="C65" s="57">
        <v>62630.64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62630.64</v>
      </c>
      <c r="M65" s="54"/>
    </row>
    <row r="66" spans="1:12" ht="18.75" customHeight="1">
      <c r="A66" s="46" t="s">
        <v>46</v>
      </c>
      <c r="B66" s="17">
        <v>0</v>
      </c>
      <c r="C66" s="17">
        <v>0</v>
      </c>
      <c r="D66" s="57">
        <v>1610116.97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1610116.97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57">
        <v>1355144.31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1355144.31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57">
        <v>1434811.92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1434811.92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805099.72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805099.72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584214.63</v>
      </c>
      <c r="I70" s="17">
        <v>0</v>
      </c>
      <c r="J70" s="17">
        <v>0</v>
      </c>
      <c r="K70" s="17">
        <v>0</v>
      </c>
      <c r="L70" s="41">
        <f t="shared" si="19"/>
        <v>584214.63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572544.95</v>
      </c>
      <c r="J71" s="17">
        <v>0</v>
      </c>
      <c r="K71" s="17">
        <v>0</v>
      </c>
      <c r="L71" s="41">
        <f t="shared" si="19"/>
        <v>572544.95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711722.14</v>
      </c>
      <c r="K72" s="17">
        <v>0</v>
      </c>
      <c r="L72" s="41">
        <f t="shared" si="19"/>
        <v>711722.14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542832.27</v>
      </c>
      <c r="L73" s="41">
        <f t="shared" si="19"/>
        <v>542832.27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371796.66</v>
      </c>
      <c r="L74" s="41">
        <f t="shared" si="19"/>
        <v>371796.66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65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79</v>
      </c>
      <c r="H77"/>
      <c r="I77"/>
      <c r="J77"/>
      <c r="K77">
        <v>542832.26</v>
      </c>
    </row>
    <row r="78" spans="1:11" ht="18" customHeight="1">
      <c r="A78" s="55" t="s">
        <v>86</v>
      </c>
      <c r="I78"/>
      <c r="J78"/>
      <c r="K78">
        <v>371796.66</v>
      </c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1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2024-06-21T18:36:08Z</dcterms:modified>
  <cp:category/>
  <cp:version/>
  <cp:contentType/>
  <cp:contentStatus/>
</cp:coreProperties>
</file>