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<sst xmlns="http://schemas.openxmlformats.org/spreadsheetml/2006/main" count="88" uniqueCount="87">
  <si>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</si>
  <si>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</si>
  <si>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</si>
  <si>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</si>
  <si>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</si>
  <si>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</si>
  <si>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</si>
  <si>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</si>
  <si>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</si>
  <si>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</si>
  <si>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</si>
  <si>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</si>
  <si>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</si>
  <si>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</si>
  <si>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</si>
  <si>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</si>
  <si>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</si>
  <si>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</si>
  <si>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</si>
  <si>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</si>
  <si>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</si>
  <si>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</si>
  <si>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</si>
  <si>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</si>
  <si>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</si>
  <si>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</si>
  <si>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</si>
  <si>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</si>
  <si>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</si>
  <si>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</si>
  <si>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</si>
  <si>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</si>
  <si>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</si>
  <si>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</si>
  <si>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</si>
  <si>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</si>
  <si>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</si>
  <si>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</si>
  <si>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</si>
  <si>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</si>
  <si>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</si>
  <si>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</si>
  <si>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</si>
  <si>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</si>
  <si>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</si>
  <si>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</si>
  <si>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</si>
  <si>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</si>
  <si>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</si>
  <si>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</si>
  <si>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</si>
  <si>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</si>
  <si>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</si>
  <si>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</si>
  <si>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</si>
  <si>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</si>
  <si>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</si>
  <si>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</si>
  <si>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</si>
  <si>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</si>
  <si>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</si>
  <si>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</si>
  <si>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</si>
  <si>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</si>
  <si>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</si>
  <si>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</si>
  <si>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</si>
  <si>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</si>
  <si>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</si>
  <si>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</si>
  <si>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</si>
  <si>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</si>
  <si>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</si>
  <si>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</si>
  <si>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</si>
  <si>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</si>
  <si>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</si>
  <si>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</si>
  <si>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</si>
  <si>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</si>
  <si>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</si>
  <si>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</si>
  <si>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</si>
  <si>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</si>
  <si>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16/06/24 - VENCIMENTO 21/06/24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</si>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</sst>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0</v>
      </c>
      <c r="F3" s="66" t="s">
        <v>85</v>
      </c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30193</v>
      </c>
      <c r="C7" s="10">
        <f aca="true" t="shared" si="0" ref="C7:K7">C8+C11</f>
        <v>41306</v>
      </c>
      <c r="D7" s="10">
        <f t="shared" si="0"/>
        <v>127949</v>
      </c>
      <c r="E7" s="10">
        <f t="shared" si="0"/>
        <v>104724</v>
      </c>
      <c r="F7" s="10">
        <f t="shared" si="0"/>
        <v>123767</v>
      </c>
      <c r="G7" s="10">
        <f t="shared" si="0"/>
        <v>53816</v>
      </c>
      <c r="H7" s="10">
        <f t="shared" si="0"/>
        <v>44510</v>
      </c>
      <c r="I7" s="10">
        <f t="shared" si="0"/>
        <v>53073</v>
      </c>
      <c r="J7" s="10">
        <f t="shared" si="0"/>
        <v>34204</v>
      </c>
      <c r="K7" s="10">
        <f t="shared" si="0"/>
        <v>93459</v>
      </c>
      <c r="L7" s="10">
        <f aca="true" t="shared" si="1" ref="L7:L13">SUM(B7:K7)</f>
        <v>707001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30193</v>
      </c>
      <c r="C11" s="15">
        <v>41306</v>
      </c>
      <c r="D11" s="15">
        <v>127949</v>
      </c>
      <c r="E11" s="15">
        <v>104724</v>
      </c>
      <c r="F11" s="15">
        <v>123767</v>
      </c>
      <c r="G11" s="15">
        <v>53816</v>
      </c>
      <c r="H11" s="15">
        <v>44510</v>
      </c>
      <c r="I11" s="15">
        <v>53073</v>
      </c>
      <c r="J11" s="15">
        <v>34204</v>
      </c>
      <c r="K11" s="15">
        <v>93459</v>
      </c>
      <c r="L11" s="13">
        <f t="shared" si="1"/>
        <v>707001</v>
      </c>
      <c r="M11" s="56"/>
    </row>
    <row r="12" spans="1:13" ht="17.25" customHeight="1">
      <c r="A12" s="14" t="s">
        <v>83</v>
      </c>
      <c r="B12" s="15">
        <v>2641</v>
      </c>
      <c r="C12" s="15">
        <v>2795</v>
      </c>
      <c r="D12" s="15">
        <v>8389</v>
      </c>
      <c r="E12" s="15">
        <v>8214</v>
      </c>
      <c r="F12" s="15">
        <v>8323</v>
      </c>
      <c r="G12" s="15">
        <v>4088</v>
      </c>
      <c r="H12" s="15">
        <v>3322</v>
      </c>
      <c r="I12" s="15">
        <v>2283</v>
      </c>
      <c r="J12" s="15">
        <v>1833</v>
      </c>
      <c r="K12" s="15">
        <v>4832</v>
      </c>
      <c r="L12" s="13">
        <f t="shared" si="1"/>
        <v>46720</v>
      </c>
      <c r="M12" s="56"/>
    </row>
    <row r="13" spans="1:13" ht="17.25" customHeight="1">
      <c r="A13" s="14" t="s">
        <v>71</v>
      </c>
      <c r="B13" s="15">
        <f>+B11-B12</f>
        <v>27552</v>
      </c>
      <c r="C13" s="15">
        <f aca="true" t="shared" si="3" ref="C13:K13">+C11-C12</f>
        <v>38511</v>
      </c>
      <c r="D13" s="15">
        <f t="shared" si="3"/>
        <v>119560</v>
      </c>
      <c r="E13" s="15">
        <f t="shared" si="3"/>
        <v>96510</v>
      </c>
      <c r="F13" s="15">
        <f t="shared" si="3"/>
        <v>115444</v>
      </c>
      <c r="G13" s="15">
        <f t="shared" si="3"/>
        <v>49728</v>
      </c>
      <c r="H13" s="15">
        <f t="shared" si="3"/>
        <v>41188</v>
      </c>
      <c r="I13" s="15">
        <f t="shared" si="3"/>
        <v>50790</v>
      </c>
      <c r="J13" s="15">
        <f t="shared" si="3"/>
        <v>32371</v>
      </c>
      <c r="K13" s="15">
        <f t="shared" si="3"/>
        <v>88627</v>
      </c>
      <c r="L13" s="13">
        <f t="shared" si="1"/>
        <v>660281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1.119095672923409</v>
      </c>
      <c r="C18" s="22">
        <v>1.152308015600764</v>
      </c>
      <c r="D18" s="22">
        <v>1.049146197907144</v>
      </c>
      <c r="E18" s="22">
        <v>1.103792999687942</v>
      </c>
      <c r="F18" s="22">
        <v>1.210217187833503</v>
      </c>
      <c r="G18" s="22">
        <v>1.105220425137014</v>
      </c>
      <c r="H18" s="22">
        <v>1.016886300569886</v>
      </c>
      <c r="I18" s="22">
        <v>1.098104636120665</v>
      </c>
      <c r="J18" s="22">
        <v>1.285025870064912</v>
      </c>
      <c r="K18" s="22">
        <v>1.148837894006323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353029.04</v>
      </c>
      <c r="C20" s="25">
        <f aca="true" t="shared" si="4" ref="C20:K20">SUM(C21:C30)</f>
        <v>206975.62000000002</v>
      </c>
      <c r="D20" s="25">
        <f t="shared" si="4"/>
        <v>695460.0800000001</v>
      </c>
      <c r="E20" s="25">
        <f t="shared" si="4"/>
        <v>615684.1</v>
      </c>
      <c r="F20" s="25">
        <f t="shared" si="4"/>
        <v>707709.46</v>
      </c>
      <c r="G20" s="25">
        <f t="shared" si="4"/>
        <v>304879.12</v>
      </c>
      <c r="H20" s="25">
        <f t="shared" si="4"/>
        <v>271978.06999999995</v>
      </c>
      <c r="I20" s="25">
        <f t="shared" si="4"/>
        <v>266464.04999999993</v>
      </c>
      <c r="J20" s="25">
        <f t="shared" si="4"/>
        <v>222087.23</v>
      </c>
      <c r="K20" s="25">
        <f t="shared" si="4"/>
        <v>439569.35</v>
      </c>
      <c r="L20" s="25">
        <f>SUM(B20:K20)</f>
        <v>4083836.12</v>
      </c>
      <c r="M20"/>
    </row>
    <row r="21" spans="1:13" ht="17.25" customHeight="1">
      <c r="A21" s="26" t="s">
        <v>22</v>
      </c>
      <c r="B21" s="52">
        <f>ROUND((B15+B16)*B7,2)</f>
        <v>221221.09</v>
      </c>
      <c r="C21" s="52">
        <f aca="true" t="shared" si="5" ref="C21:K21">ROUND((C15+C16)*C7,2)</f>
        <v>170399.64</v>
      </c>
      <c r="D21" s="52">
        <f t="shared" si="5"/>
        <v>628216.8</v>
      </c>
      <c r="E21" s="52">
        <f t="shared" si="5"/>
        <v>520834.34</v>
      </c>
      <c r="F21" s="52">
        <f t="shared" si="5"/>
        <v>543881.7</v>
      </c>
      <c r="G21" s="52">
        <f t="shared" si="5"/>
        <v>260033.53</v>
      </c>
      <c r="H21" s="52">
        <f t="shared" si="5"/>
        <v>236904.48</v>
      </c>
      <c r="I21" s="52">
        <f t="shared" si="5"/>
        <v>234205.84</v>
      </c>
      <c r="J21" s="52">
        <f t="shared" si="5"/>
        <v>162557.93</v>
      </c>
      <c r="K21" s="52">
        <f t="shared" si="5"/>
        <v>362714.38</v>
      </c>
      <c r="L21" s="33">
        <f aca="true" t="shared" si="6" ref="L21:L28">SUM(B21:K21)</f>
        <v>3340969.73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26346.47</v>
      </c>
      <c r="C22" s="33">
        <f t="shared" si="7"/>
        <v>25953.23</v>
      </c>
      <c r="D22" s="33">
        <f t="shared" si="7"/>
        <v>30874.47</v>
      </c>
      <c r="E22" s="33">
        <f t="shared" si="7"/>
        <v>54058.96</v>
      </c>
      <c r="F22" s="33">
        <f t="shared" si="7"/>
        <v>114333.28</v>
      </c>
      <c r="G22" s="33">
        <f t="shared" si="7"/>
        <v>27360.84</v>
      </c>
      <c r="H22" s="33">
        <f t="shared" si="7"/>
        <v>4000.44</v>
      </c>
      <c r="I22" s="33">
        <f t="shared" si="7"/>
        <v>22976.68</v>
      </c>
      <c r="J22" s="33">
        <f t="shared" si="7"/>
        <v>46333.22</v>
      </c>
      <c r="K22" s="33">
        <f t="shared" si="7"/>
        <v>53985.64</v>
      </c>
      <c r="L22" s="33">
        <f t="shared" si="6"/>
        <v>406223.23</v>
      </c>
      <c r="M22"/>
    </row>
    <row r="23" spans="1:13" ht="17.25" customHeight="1">
      <c r="A23" s="27" t="s">
        <v>24</v>
      </c>
      <c r="B23" s="33">
        <v>0</v>
      </c>
      <c r="C23" s="33">
        <v>8029.16</v>
      </c>
      <c r="D23" s="33">
        <v>30153.34</v>
      </c>
      <c r="E23" s="33">
        <v>25698.75</v>
      </c>
      <c r="F23" s="33">
        <v>24741.32</v>
      </c>
      <c r="G23" s="33">
        <v>16341.76</v>
      </c>
      <c r="H23" s="33">
        <v>10470.03</v>
      </c>
      <c r="I23" s="33">
        <v>6510.73</v>
      </c>
      <c r="J23" s="33">
        <v>8595.54</v>
      </c>
      <c r="K23" s="33">
        <v>17663.72</v>
      </c>
      <c r="L23" s="33">
        <f t="shared" si="6"/>
        <v>148204.35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678.11</v>
      </c>
      <c r="C26" s="33">
        <v>396.74</v>
      </c>
      <c r="D26" s="33">
        <v>1336.53</v>
      </c>
      <c r="E26" s="33">
        <v>1181.77</v>
      </c>
      <c r="F26" s="33">
        <v>1359.04</v>
      </c>
      <c r="G26" s="33">
        <v>585.26</v>
      </c>
      <c r="H26" s="33">
        <v>523.36</v>
      </c>
      <c r="I26" s="33">
        <v>512.1</v>
      </c>
      <c r="J26" s="33">
        <v>427.69</v>
      </c>
      <c r="K26" s="33">
        <v>844.12</v>
      </c>
      <c r="L26" s="33">
        <f t="shared" si="6"/>
        <v>7844.72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483.95</v>
      </c>
      <c r="L27" s="33">
        <f t="shared" si="6"/>
        <v>4550.89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86</v>
      </c>
      <c r="B29" s="33">
        <v>102473.04</v>
      </c>
      <c r="C29" s="33"/>
      <c r="D29" s="33"/>
      <c r="E29" s="33">
        <v>9318.51</v>
      </c>
      <c r="F29" s="33">
        <v>18720.27</v>
      </c>
      <c r="G29" s="33"/>
      <c r="H29" s="33">
        <v>17833.45</v>
      </c>
      <c r="I29" s="33"/>
      <c r="J29" s="33">
        <v>0</v>
      </c>
      <c r="K29" s="33">
        <v>0</v>
      </c>
      <c r="L29" s="33">
        <v>148354.68999999997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-107713.59</v>
      </c>
      <c r="C32" s="33">
        <f t="shared" si="8"/>
        <v>0</v>
      </c>
      <c r="D32" s="33">
        <f t="shared" si="8"/>
        <v>0</v>
      </c>
      <c r="E32" s="33">
        <f t="shared" si="8"/>
        <v>-387560.39</v>
      </c>
      <c r="F32" s="33">
        <f t="shared" si="8"/>
        <v>-502000</v>
      </c>
      <c r="G32" s="33">
        <f t="shared" si="8"/>
        <v>0</v>
      </c>
      <c r="H32" s="33">
        <f t="shared" si="8"/>
        <v>-6817.16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-1175091.1400000001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-387560.39</v>
      </c>
      <c r="F38" s="38">
        <f t="shared" si="12"/>
        <v>-502000</v>
      </c>
      <c r="G38" s="38">
        <f t="shared" si="12"/>
        <v>0</v>
      </c>
      <c r="H38" s="38">
        <f t="shared" si="12"/>
        <v>-6817.16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-1175091.1400000001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245315.44999999998</v>
      </c>
      <c r="C56" s="41">
        <f t="shared" si="16"/>
        <v>206975.62000000002</v>
      </c>
      <c r="D56" s="41">
        <f t="shared" si="16"/>
        <v>695460.0800000001</v>
      </c>
      <c r="E56" s="41">
        <f t="shared" si="16"/>
        <v>228123.70999999996</v>
      </c>
      <c r="F56" s="41">
        <f t="shared" si="16"/>
        <v>205709.45999999996</v>
      </c>
      <c r="G56" s="41">
        <f t="shared" si="16"/>
        <v>304879.12</v>
      </c>
      <c r="H56" s="41">
        <f t="shared" si="16"/>
        <v>265160.91</v>
      </c>
      <c r="I56" s="41">
        <f t="shared" si="16"/>
        <v>95464.04999999993</v>
      </c>
      <c r="J56" s="41">
        <f t="shared" si="16"/>
        <v>222087.23</v>
      </c>
      <c r="K56" s="41">
        <f t="shared" si="16"/>
        <v>439569.35</v>
      </c>
      <c r="L56" s="42">
        <f t="shared" si="14"/>
        <v>2908744.98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245315.45</v>
      </c>
      <c r="C62" s="41">
        <f aca="true" t="shared" si="18" ref="C62:J62">SUM(C63:C74)</f>
        <v>206975.62</v>
      </c>
      <c r="D62" s="41">
        <f t="shared" si="18"/>
        <v>695460.08</v>
      </c>
      <c r="E62" s="41">
        <f t="shared" si="18"/>
        <v>228123.71</v>
      </c>
      <c r="F62" s="41">
        <f t="shared" si="18"/>
        <v>205709.46</v>
      </c>
      <c r="G62" s="41">
        <f t="shared" si="18"/>
        <v>304879.12</v>
      </c>
      <c r="H62" s="41">
        <f t="shared" si="18"/>
        <v>265160.91</v>
      </c>
      <c r="I62" s="41">
        <f>SUM(I63:I79)</f>
        <v>95464.05</v>
      </c>
      <c r="J62" s="41">
        <f t="shared" si="18"/>
        <v>222087.23</v>
      </c>
      <c r="K62" s="41">
        <f>SUM(K63:K76)</f>
        <v>439569.36</v>
      </c>
      <c r="L62" s="41">
        <f>SUM(B62:K62)</f>
        <v>2908744.9899999998</v>
      </c>
      <c r="M62" s="40"/>
    </row>
    <row r="63" spans="1:13" ht="18.75" customHeight="1">
      <c r="A63" s="46" t="s">
        <v>46</v>
      </c>
      <c r="B63" s="57">
        <v>245315.45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245315.45</v>
      </c>
      <c r="M63"/>
    </row>
    <row r="64" spans="1:13" ht="18.75" customHeight="1">
      <c r="A64" s="46" t="s">
        <v>55</v>
      </c>
      <c r="B64" s="17">
        <v>0</v>
      </c>
      <c r="C64" s="57">
        <v>181393.43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181393.43</v>
      </c>
      <c r="M64"/>
    </row>
    <row r="65" spans="1:13" ht="18.75" customHeight="1">
      <c r="A65" s="46" t="s">
        <v>56</v>
      </c>
      <c r="B65" s="17">
        <v>0</v>
      </c>
      <c r="C65" s="57">
        <v>25582.19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25582.19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695460.08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695460.08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228123.71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228123.71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205709.46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205709.46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304879.12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304879.12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265160.91</v>
      </c>
      <c r="I70" s="17">
        <v>0</v>
      </c>
      <c r="J70" s="17">
        <v>0</v>
      </c>
      <c r="K70" s="17">
        <v>0</v>
      </c>
      <c r="L70" s="41">
        <f t="shared" si="19"/>
        <v>265160.91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95464.05</v>
      </c>
      <c r="J71" s="17">
        <v>0</v>
      </c>
      <c r="K71" s="17">
        <v>0</v>
      </c>
      <c r="L71" s="41">
        <f t="shared" si="19"/>
        <v>95464.05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222087.23</v>
      </c>
      <c r="K72" s="17">
        <v>0</v>
      </c>
      <c r="L72" s="41">
        <f t="shared" si="19"/>
        <v>222087.23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219652.81</v>
      </c>
      <c r="L73" s="41">
        <f t="shared" si="19"/>
        <v>219652.81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219916.55</v>
      </c>
      <c r="L74" s="41">
        <f t="shared" si="19"/>
        <v>219916.55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2024-06-21T18:44:53Z</dcterms:modified>
  <cp:category/>
  <cp:version/>
  <cp:contentType/>
  <cp:contentStatus/>
</cp:coreProperties>
</file>