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<sst xmlns="http://schemas.openxmlformats.org/spreadsheetml/2006/main" count="87" uniqueCount="86">
  <si>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</si>
  <si>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</si>
  <si>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</si>
  <si>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</si>
  <si>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</si>
  <si>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</si>
  <si>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</si>
  <si>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</si>
  <si>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</si>
  <si>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</si>
  <si>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</si>
  <si>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</si>
  <si>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</si>
  <si>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</si>
  <si>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</si>
  <si>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</si>
  <si>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</si>
  <si>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</si>
  <si>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</si>
  <si>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</si>
  <si>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</si>
  <si>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</si>
  <si>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</si>
  <si>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</si>
  <si>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</si>
  <si>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</si>
  <si>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</si>
  <si>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</si>
  <si>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</si>
  <si>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</si>
  <si>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</si>
  <si>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</si>
  <si>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</si>
  <si>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</si>
  <si>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</si>
  <si>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</si>
  <si>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</si>
  <si>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</si>
  <si>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</si>
  <si>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</si>
  <si>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</si>
  <si>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</si>
  <si>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</si>
  <si>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</si>
  <si>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</si>
  <si>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</si>
  <si>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</si>
  <si>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</si>
  <si>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</si>
  <si>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</si>
  <si>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</si>
  <si>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</si>
  <si>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</si>
  <si>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</si>
  <si>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</si>
  <si>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</si>
  <si>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</si>
  <si>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</si>
  <si>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</si>
  <si>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</si>
  <si>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</si>
  <si>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</si>
  <si>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</si>
  <si>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</si>
  <si>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</si>
  <si>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</si>
  <si>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</si>
  <si>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</si>
  <si>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</si>
  <si>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</si>
  <si>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</si>
  <si>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</si>
  <si>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</si>
  <si>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</si>
  <si>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</si>
  <si>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</si>
  <si>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</si>
  <si>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</si>
  <si>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</si>
  <si>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</si>
  <si>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</si>
  <si>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</si>
  <si>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</si>
  <si>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</si>
  <si>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17/06/24 - VENCIMENTO 24/06/24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</si>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</sst>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84745</v>
      </c>
      <c r="C7" s="10">
        <f aca="true" t="shared" si="0" ref="C7:K7">C8+C11</f>
        <v>109552</v>
      </c>
      <c r="D7" s="10">
        <f t="shared" si="0"/>
        <v>329714</v>
      </c>
      <c r="E7" s="10">
        <f t="shared" si="0"/>
        <v>261311</v>
      </c>
      <c r="F7" s="10">
        <f t="shared" si="0"/>
        <v>267566</v>
      </c>
      <c r="G7" s="10">
        <f t="shared" si="0"/>
        <v>154041</v>
      </c>
      <c r="H7" s="10">
        <f t="shared" si="0"/>
        <v>108601</v>
      </c>
      <c r="I7" s="10">
        <f t="shared" si="0"/>
        <v>118539</v>
      </c>
      <c r="J7" s="10">
        <f t="shared" si="0"/>
        <v>122408</v>
      </c>
      <c r="K7" s="10">
        <f t="shared" si="0"/>
        <v>215762</v>
      </c>
      <c r="L7" s="10">
        <f aca="true" t="shared" si="1" ref="L7:L13">SUM(B7:K7)</f>
        <v>1772239</v>
      </c>
      <c r="M7" s="11"/>
    </row>
    <row r="8" spans="1:13" ht="17.25" customHeight="1">
      <c r="A8" s="12" t="s">
        <v>81</v>
      </c>
      <c r="B8" s="13">
        <f>B9+B10</f>
        <v>4486</v>
      </c>
      <c r="C8" s="13">
        <f aca="true" t="shared" si="2" ref="C8:K8">C9+C10</f>
        <v>4609</v>
      </c>
      <c r="D8" s="13">
        <f t="shared" si="2"/>
        <v>14949</v>
      </c>
      <c r="E8" s="13">
        <f t="shared" si="2"/>
        <v>10457</v>
      </c>
      <c r="F8" s="13">
        <f t="shared" si="2"/>
        <v>9413</v>
      </c>
      <c r="G8" s="13">
        <f t="shared" si="2"/>
        <v>7336</v>
      </c>
      <c r="H8" s="13">
        <f t="shared" si="2"/>
        <v>4121</v>
      </c>
      <c r="I8" s="13">
        <f t="shared" si="2"/>
        <v>4136</v>
      </c>
      <c r="J8" s="13">
        <f t="shared" si="2"/>
        <v>5658</v>
      </c>
      <c r="K8" s="13">
        <f t="shared" si="2"/>
        <v>8736</v>
      </c>
      <c r="L8" s="13">
        <f t="shared" si="1"/>
        <v>73901</v>
      </c>
      <c r="M8"/>
    </row>
    <row r="9" spans="1:13" ht="17.25" customHeight="1">
      <c r="A9" s="14" t="s">
        <v>18</v>
      </c>
      <c r="B9" s="15">
        <v>4484</v>
      </c>
      <c r="C9" s="15">
        <v>4609</v>
      </c>
      <c r="D9" s="15">
        <v>14948</v>
      </c>
      <c r="E9" s="15">
        <v>10455</v>
      </c>
      <c r="F9" s="15">
        <v>9413</v>
      </c>
      <c r="G9" s="15">
        <v>7336</v>
      </c>
      <c r="H9" s="15">
        <v>4038</v>
      </c>
      <c r="I9" s="15">
        <v>4136</v>
      </c>
      <c r="J9" s="15">
        <v>5658</v>
      </c>
      <c r="K9" s="15">
        <v>8736</v>
      </c>
      <c r="L9" s="13">
        <f t="shared" si="1"/>
        <v>73813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1</v>
      </c>
      <c r="E10" s="15">
        <v>2</v>
      </c>
      <c r="F10" s="15">
        <v>0</v>
      </c>
      <c r="G10" s="15">
        <v>0</v>
      </c>
      <c r="H10" s="15">
        <v>83</v>
      </c>
      <c r="I10" s="15">
        <v>0</v>
      </c>
      <c r="J10" s="15">
        <v>0</v>
      </c>
      <c r="K10" s="15">
        <v>0</v>
      </c>
      <c r="L10" s="13">
        <f t="shared" si="1"/>
        <v>88</v>
      </c>
      <c r="M10"/>
    </row>
    <row r="11" spans="1:13" ht="17.25" customHeight="1">
      <c r="A11" s="12" t="s">
        <v>70</v>
      </c>
      <c r="B11" s="15">
        <v>80259</v>
      </c>
      <c r="C11" s="15">
        <v>104943</v>
      </c>
      <c r="D11" s="15">
        <v>314765</v>
      </c>
      <c r="E11" s="15">
        <v>250854</v>
      </c>
      <c r="F11" s="15">
        <v>258153</v>
      </c>
      <c r="G11" s="15">
        <v>146705</v>
      </c>
      <c r="H11" s="15">
        <v>104480</v>
      </c>
      <c r="I11" s="15">
        <v>114403</v>
      </c>
      <c r="J11" s="15">
        <v>116750</v>
      </c>
      <c r="K11" s="15">
        <v>207026</v>
      </c>
      <c r="L11" s="13">
        <f t="shared" si="1"/>
        <v>1698338</v>
      </c>
      <c r="M11" s="56"/>
    </row>
    <row r="12" spans="1:13" ht="17.25" customHeight="1">
      <c r="A12" s="14" t="s">
        <v>83</v>
      </c>
      <c r="B12" s="15">
        <v>9613</v>
      </c>
      <c r="C12" s="15">
        <v>7811</v>
      </c>
      <c r="D12" s="15">
        <v>27722</v>
      </c>
      <c r="E12" s="15">
        <v>24152</v>
      </c>
      <c r="F12" s="15">
        <v>21372</v>
      </c>
      <c r="G12" s="15">
        <v>13407</v>
      </c>
      <c r="H12" s="15">
        <v>9671</v>
      </c>
      <c r="I12" s="15">
        <v>6847</v>
      </c>
      <c r="J12" s="15">
        <v>8508</v>
      </c>
      <c r="K12" s="15">
        <v>13649</v>
      </c>
      <c r="L12" s="13">
        <f t="shared" si="1"/>
        <v>142752</v>
      </c>
      <c r="M12" s="56"/>
    </row>
    <row r="13" spans="1:13" ht="17.25" customHeight="1">
      <c r="A13" s="14" t="s">
        <v>71</v>
      </c>
      <c r="B13" s="15">
        <f>+B11-B12</f>
        <v>70646</v>
      </c>
      <c r="C13" s="15">
        <f aca="true" t="shared" si="3" ref="C13:K13">+C11-C12</f>
        <v>97132</v>
      </c>
      <c r="D13" s="15">
        <f t="shared" si="3"/>
        <v>287043</v>
      </c>
      <c r="E13" s="15">
        <f t="shared" si="3"/>
        <v>226702</v>
      </c>
      <c r="F13" s="15">
        <f t="shared" si="3"/>
        <v>236781</v>
      </c>
      <c r="G13" s="15">
        <f t="shared" si="3"/>
        <v>133298</v>
      </c>
      <c r="H13" s="15">
        <f t="shared" si="3"/>
        <v>94809</v>
      </c>
      <c r="I13" s="15">
        <f t="shared" si="3"/>
        <v>107556</v>
      </c>
      <c r="J13" s="15">
        <f t="shared" si="3"/>
        <v>108242</v>
      </c>
      <c r="K13" s="15">
        <f t="shared" si="3"/>
        <v>193377</v>
      </c>
      <c r="L13" s="13">
        <f t="shared" si="1"/>
        <v>1555586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1.097041188323012</v>
      </c>
      <c r="C18" s="22">
        <v>1.17126123807141</v>
      </c>
      <c r="D18" s="22">
        <v>1.049677908602986</v>
      </c>
      <c r="E18" s="22">
        <v>1.06877861217357</v>
      </c>
      <c r="F18" s="22">
        <v>1.179416237824107</v>
      </c>
      <c r="G18" s="22">
        <v>1.134818134377713</v>
      </c>
      <c r="H18" s="22">
        <v>1.006698228256172</v>
      </c>
      <c r="I18" s="22">
        <v>1.159617711683796</v>
      </c>
      <c r="J18" s="22">
        <v>1.281201527984321</v>
      </c>
      <c r="K18" s="22">
        <v>1.127577508167166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786594.86</v>
      </c>
      <c r="C20" s="25">
        <f aca="true" t="shared" si="4" ref="C20:K20">SUM(C21:C30)</f>
        <v>547455.46</v>
      </c>
      <c r="D20" s="25">
        <f t="shared" si="4"/>
        <v>1774822.71</v>
      </c>
      <c r="E20" s="25">
        <f t="shared" si="4"/>
        <v>1442060.2899999998</v>
      </c>
      <c r="F20" s="25">
        <f t="shared" si="4"/>
        <v>1467950.9</v>
      </c>
      <c r="G20" s="25">
        <f t="shared" si="4"/>
        <v>878946.2399999999</v>
      </c>
      <c r="H20" s="25">
        <f t="shared" si="4"/>
        <v>626741.6</v>
      </c>
      <c r="I20" s="25">
        <f t="shared" si="4"/>
        <v>624746.8200000001</v>
      </c>
      <c r="J20" s="25">
        <f t="shared" si="4"/>
        <v>773475.61</v>
      </c>
      <c r="K20" s="25">
        <f t="shared" si="4"/>
        <v>979384.3699999999</v>
      </c>
      <c r="L20" s="25">
        <f>SUM(B20:K20)</f>
        <v>9902178.859999998</v>
      </c>
      <c r="M20"/>
    </row>
    <row r="21" spans="1:13" ht="17.25" customHeight="1">
      <c r="A21" s="26" t="s">
        <v>22</v>
      </c>
      <c r="B21" s="52">
        <f>ROUND((B15+B16)*B7,2)</f>
        <v>620918.14</v>
      </c>
      <c r="C21" s="52">
        <f aca="true" t="shared" si="5" ref="C21:K21">ROUND((C15+C16)*C7,2)</f>
        <v>451934.87</v>
      </c>
      <c r="D21" s="52">
        <f t="shared" si="5"/>
        <v>1618862.77</v>
      </c>
      <c r="E21" s="52">
        <f t="shared" si="5"/>
        <v>1299604.13</v>
      </c>
      <c r="F21" s="52">
        <f t="shared" si="5"/>
        <v>1175792.03</v>
      </c>
      <c r="G21" s="52">
        <f t="shared" si="5"/>
        <v>744310.71</v>
      </c>
      <c r="H21" s="52">
        <f t="shared" si="5"/>
        <v>578028.82</v>
      </c>
      <c r="I21" s="52">
        <f t="shared" si="5"/>
        <v>523100.75</v>
      </c>
      <c r="J21" s="52">
        <f t="shared" si="5"/>
        <v>581756.26</v>
      </c>
      <c r="K21" s="52">
        <f t="shared" si="5"/>
        <v>837372.32</v>
      </c>
      <c r="L21" s="33">
        <f aca="true" t="shared" si="6" ref="L21:L28">SUM(B21:K21)</f>
        <v>8431680.8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60254.63</v>
      </c>
      <c r="C22" s="33">
        <f t="shared" si="7"/>
        <v>77398.93</v>
      </c>
      <c r="D22" s="33">
        <f t="shared" si="7"/>
        <v>80421.72</v>
      </c>
      <c r="E22" s="33">
        <f t="shared" si="7"/>
        <v>89384.97</v>
      </c>
      <c r="F22" s="33">
        <f t="shared" si="7"/>
        <v>210956.18</v>
      </c>
      <c r="G22" s="33">
        <f t="shared" si="7"/>
        <v>100346.58</v>
      </c>
      <c r="H22" s="33">
        <f t="shared" si="7"/>
        <v>3871.77</v>
      </c>
      <c r="I22" s="33">
        <f t="shared" si="7"/>
        <v>83496.14</v>
      </c>
      <c r="J22" s="33">
        <f t="shared" si="7"/>
        <v>163590.75</v>
      </c>
      <c r="K22" s="33">
        <f t="shared" si="7"/>
        <v>106829.87</v>
      </c>
      <c r="L22" s="33">
        <f t="shared" si="6"/>
        <v>976551.54</v>
      </c>
      <c r="M22"/>
    </row>
    <row r="23" spans="1:13" ht="17.25" customHeight="1">
      <c r="A23" s="27" t="s">
        <v>24</v>
      </c>
      <c r="B23" s="33">
        <v>0</v>
      </c>
      <c r="C23" s="33">
        <v>15480.24</v>
      </c>
      <c r="D23" s="33">
        <v>69218.64</v>
      </c>
      <c r="E23" s="33">
        <v>37990.49</v>
      </c>
      <c r="F23" s="33">
        <v>56673.15</v>
      </c>
      <c r="G23" s="33">
        <v>33016.53</v>
      </c>
      <c r="H23" s="33">
        <v>24251.96</v>
      </c>
      <c r="I23" s="33">
        <v>15384.76</v>
      </c>
      <c r="J23" s="33">
        <v>23328.29</v>
      </c>
      <c r="K23" s="33">
        <v>30024.4</v>
      </c>
      <c r="L23" s="33">
        <f t="shared" si="6"/>
        <v>305368.46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638.72</v>
      </c>
      <c r="C26" s="33">
        <v>444.57</v>
      </c>
      <c r="D26" s="33">
        <v>1440.64</v>
      </c>
      <c r="E26" s="33">
        <v>1170.52</v>
      </c>
      <c r="F26" s="33">
        <v>1190.21</v>
      </c>
      <c r="G26" s="33">
        <v>714.69</v>
      </c>
      <c r="H26" s="33">
        <v>509.29</v>
      </c>
      <c r="I26" s="33">
        <v>506.47</v>
      </c>
      <c r="J26" s="33">
        <v>627.46</v>
      </c>
      <c r="K26" s="33">
        <v>796.29</v>
      </c>
      <c r="L26" s="33">
        <f t="shared" si="6"/>
        <v>8038.860000000001</v>
      </c>
      <c r="M26" s="56"/>
    </row>
    <row r="27" spans="1:13" ht="17.25" customHeight="1">
      <c r="A27" s="27" t="s">
        <v>74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483.95</v>
      </c>
      <c r="L27" s="33">
        <f t="shared" si="6"/>
        <v>4550.89</v>
      </c>
      <c r="M27" s="56"/>
    </row>
    <row r="28" spans="1:13" ht="17.25" customHeight="1">
      <c r="A28" s="27" t="s">
        <v>75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85</v>
      </c>
      <c r="B29" s="33">
        <v>102473.04</v>
      </c>
      <c r="C29" s="33"/>
      <c r="D29" s="33"/>
      <c r="E29" s="33">
        <v>9318.41</v>
      </c>
      <c r="F29" s="33">
        <v>18665.48</v>
      </c>
      <c r="G29" s="33"/>
      <c r="H29" s="33">
        <v>17833.45</v>
      </c>
      <c r="I29" s="33"/>
      <c r="J29" s="33">
        <v>0</v>
      </c>
      <c r="K29" s="33">
        <v>0</v>
      </c>
      <c r="L29" s="33">
        <v>148354.68999999997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-127443.19</v>
      </c>
      <c r="C32" s="33">
        <f t="shared" si="8"/>
        <v>-20279.6</v>
      </c>
      <c r="D32" s="33">
        <f t="shared" si="8"/>
        <v>-65771.2</v>
      </c>
      <c r="E32" s="33">
        <f t="shared" si="8"/>
        <v>-51962.3899999999</v>
      </c>
      <c r="F32" s="33">
        <f t="shared" si="8"/>
        <v>-41417.2</v>
      </c>
      <c r="G32" s="33">
        <f t="shared" si="8"/>
        <v>-32278.4</v>
      </c>
      <c r="H32" s="33">
        <f t="shared" si="8"/>
        <v>-24584.36</v>
      </c>
      <c r="I32" s="33">
        <f t="shared" si="8"/>
        <v>-20894.89</v>
      </c>
      <c r="J32" s="33">
        <f t="shared" si="8"/>
        <v>-24895.2</v>
      </c>
      <c r="K32" s="33">
        <f t="shared" si="8"/>
        <v>-38438.4</v>
      </c>
      <c r="L32" s="33">
        <f aca="true" t="shared" si="9" ref="L32:L39">SUM(B32:K32)</f>
        <v>-447964.82999999996</v>
      </c>
      <c r="M32"/>
    </row>
    <row r="33" spans="1:13" ht="18.75" customHeight="1">
      <c r="A33" s="27" t="s">
        <v>28</v>
      </c>
      <c r="B33" s="33">
        <f>B34+B35+B36+B37</f>
        <v>-19729.6</v>
      </c>
      <c r="C33" s="33">
        <f aca="true" t="shared" si="10" ref="C33:K33">C34+C35+C36+C37</f>
        <v>-20279.6</v>
      </c>
      <c r="D33" s="33">
        <f t="shared" si="10"/>
        <v>-65771.2</v>
      </c>
      <c r="E33" s="33">
        <f t="shared" si="10"/>
        <v>-46002</v>
      </c>
      <c r="F33" s="33">
        <f t="shared" si="10"/>
        <v>-41417.2</v>
      </c>
      <c r="G33" s="33">
        <f t="shared" si="10"/>
        <v>-32278.4</v>
      </c>
      <c r="H33" s="33">
        <f t="shared" si="10"/>
        <v>-17767.2</v>
      </c>
      <c r="I33" s="33">
        <f t="shared" si="10"/>
        <v>-20894.89</v>
      </c>
      <c r="J33" s="33">
        <f t="shared" si="10"/>
        <v>-24895.2</v>
      </c>
      <c r="K33" s="33">
        <f t="shared" si="10"/>
        <v>-38438.4</v>
      </c>
      <c r="L33" s="33">
        <f t="shared" si="9"/>
        <v>-327473.69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-19729.6</v>
      </c>
      <c r="C34" s="33">
        <f t="shared" si="11"/>
        <v>-20279.6</v>
      </c>
      <c r="D34" s="33">
        <f t="shared" si="11"/>
        <v>-65771.2</v>
      </c>
      <c r="E34" s="33">
        <f t="shared" si="11"/>
        <v>-46002</v>
      </c>
      <c r="F34" s="33">
        <f t="shared" si="11"/>
        <v>-41417.2</v>
      </c>
      <c r="G34" s="33">
        <f t="shared" si="11"/>
        <v>-32278.4</v>
      </c>
      <c r="H34" s="33">
        <f t="shared" si="11"/>
        <v>-17767.2</v>
      </c>
      <c r="I34" s="33">
        <f t="shared" si="11"/>
        <v>-18198.4</v>
      </c>
      <c r="J34" s="33">
        <f t="shared" si="11"/>
        <v>-24895.2</v>
      </c>
      <c r="K34" s="33">
        <f t="shared" si="11"/>
        <v>-38438.4</v>
      </c>
      <c r="L34" s="33">
        <f t="shared" si="9"/>
        <v>-324777.2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-2696.49</v>
      </c>
      <c r="J37" s="17">
        <v>0</v>
      </c>
      <c r="K37" s="17">
        <v>0</v>
      </c>
      <c r="L37" s="33">
        <f t="shared" si="9"/>
        <v>-2696.49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-120491.1399999999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659151.6699999999</v>
      </c>
      <c r="C56" s="41">
        <f t="shared" si="16"/>
        <v>527175.86</v>
      </c>
      <c r="D56" s="41">
        <f t="shared" si="16"/>
        <v>1709051.51</v>
      </c>
      <c r="E56" s="41">
        <f t="shared" si="16"/>
        <v>1390097.9</v>
      </c>
      <c r="F56" s="41">
        <f t="shared" si="16"/>
        <v>1426533.7</v>
      </c>
      <c r="G56" s="41">
        <f t="shared" si="16"/>
        <v>846667.8399999999</v>
      </c>
      <c r="H56" s="41">
        <f t="shared" si="16"/>
        <v>602157.24</v>
      </c>
      <c r="I56" s="41">
        <f t="shared" si="16"/>
        <v>603851.93</v>
      </c>
      <c r="J56" s="41">
        <f t="shared" si="16"/>
        <v>748580.41</v>
      </c>
      <c r="K56" s="41">
        <f t="shared" si="16"/>
        <v>940945.9699999999</v>
      </c>
      <c r="L56" s="42">
        <f t="shared" si="14"/>
        <v>9454214.03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659151.67</v>
      </c>
      <c r="C62" s="41">
        <f aca="true" t="shared" si="18" ref="C62:J62">SUM(C63:C74)</f>
        <v>527175.85</v>
      </c>
      <c r="D62" s="41">
        <f t="shared" si="18"/>
        <v>1709051.51</v>
      </c>
      <c r="E62" s="41">
        <f t="shared" si="18"/>
        <v>1390097.9</v>
      </c>
      <c r="F62" s="41">
        <f t="shared" si="18"/>
        <v>1426533.7</v>
      </c>
      <c r="G62" s="41">
        <f t="shared" si="18"/>
        <v>846667.84</v>
      </c>
      <c r="H62" s="41">
        <f t="shared" si="18"/>
        <v>602157.24</v>
      </c>
      <c r="I62" s="41">
        <f>SUM(I63:I79)</f>
        <v>603851.93</v>
      </c>
      <c r="J62" s="41">
        <f t="shared" si="18"/>
        <v>748580.41</v>
      </c>
      <c r="K62" s="41">
        <f>SUM(K63:K76)</f>
        <v>940945.98</v>
      </c>
      <c r="L62" s="41">
        <f>SUM(B62:K62)</f>
        <v>9454214.03</v>
      </c>
      <c r="M62" s="40"/>
    </row>
    <row r="63" spans="1:13" ht="18.75" customHeight="1">
      <c r="A63" s="46" t="s">
        <v>46</v>
      </c>
      <c r="B63" s="57">
        <v>659151.67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659151.67</v>
      </c>
      <c r="M63"/>
    </row>
    <row r="64" spans="1:13" ht="18.75" customHeight="1">
      <c r="A64" s="46" t="s">
        <v>55</v>
      </c>
      <c r="B64" s="17">
        <v>0</v>
      </c>
      <c r="C64" s="57">
        <v>461753.33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461753.33</v>
      </c>
      <c r="M64"/>
    </row>
    <row r="65" spans="1:13" ht="18.75" customHeight="1">
      <c r="A65" s="46" t="s">
        <v>56</v>
      </c>
      <c r="B65" s="17">
        <v>0</v>
      </c>
      <c r="C65" s="57">
        <v>65422.52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65422.52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1709051.51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1709051.51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1390097.9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1390097.9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1426533.7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1426533.7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846667.84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846667.84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602157.24</v>
      </c>
      <c r="I70" s="17">
        <v>0</v>
      </c>
      <c r="J70" s="17">
        <v>0</v>
      </c>
      <c r="K70" s="17">
        <v>0</v>
      </c>
      <c r="L70" s="41">
        <f t="shared" si="19"/>
        <v>602157.24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603851.93</v>
      </c>
      <c r="J71" s="17">
        <v>0</v>
      </c>
      <c r="K71" s="17">
        <v>0</v>
      </c>
      <c r="L71" s="41">
        <f t="shared" si="19"/>
        <v>603851.93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748580.41</v>
      </c>
      <c r="K72" s="17">
        <v>0</v>
      </c>
      <c r="L72" s="41">
        <f t="shared" si="19"/>
        <v>748580.41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561180.18</v>
      </c>
      <c r="L73" s="41">
        <f t="shared" si="19"/>
        <v>561180.18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379765.8</v>
      </c>
      <c r="L74" s="41">
        <f t="shared" si="19"/>
        <v>379765.8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2024-06-21T18:55:31Z</dcterms:modified>
  <cp:category/>
  <cp:version/>
  <cp:contentType/>
  <cp:contentStatus/>
</cp:coreProperties>
</file>