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<sst xmlns="http://schemas.openxmlformats.org/spreadsheetml/2006/main" count="87" uniqueCount="86">
  <si>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</si>
  <si>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</si>
  <si>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</si>
  <si>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</si>
  <si>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</si>
  <si>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</si>
  <si>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</si>
  <si>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</si>
  <si>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</si>
  <si>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</si>
  <si>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</si>
  <si>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</si>
  <si>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</si>
  <si>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</si>
  <si>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</si>
  <si>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</si>
  <si>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</si>
  <si>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</si>
  <si>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</si>
  <si>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</si>
  <si>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</si>
  <si>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</si>
  <si>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</si>
  <si>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</si>
  <si>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</si>
  <si>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</si>
  <si>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</si>
  <si>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</si>
  <si>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</si>
  <si>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</si>
  <si>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</si>
  <si>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</si>
  <si>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</si>
  <si>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</si>
  <si>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</si>
  <si>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</si>
  <si>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</si>
  <si>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</si>
  <si>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</si>
  <si>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</si>
  <si>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</si>
  <si>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</si>
  <si>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</si>
  <si>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</si>
  <si>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</si>
  <si>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</si>
  <si>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</si>
  <si>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</si>
  <si>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</si>
  <si>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</si>
  <si>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</si>
  <si>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</si>
  <si>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</si>
  <si>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</si>
  <si>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</si>
  <si>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</si>
  <si>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</si>
  <si>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</si>
  <si>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</si>
  <si>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</si>
  <si>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</si>
  <si>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</si>
  <si>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</si>
  <si>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</si>
  <si>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</si>
  <si>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</si>
  <si>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</si>
  <si>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</si>
  <si>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</si>
  <si>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</si>
  <si>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</si>
  <si>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</si>
  <si>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</si>
  <si>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</si>
  <si>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</si>
  <si>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</si>
  <si>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</si>
  <si>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</si>
  <si>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</si>
  <si>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</si>
  <si>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</si>
  <si>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</si>
  <si>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</si>
  <si>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</si>
  <si>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19/06/24 - VENCIMENTO 26/06/24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</si>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</sst>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85916</v>
      </c>
      <c r="C7" s="10">
        <f aca="true" t="shared" si="0" ref="C7:K7">C8+C11</f>
        <v>116135</v>
      </c>
      <c r="D7" s="10">
        <f t="shared" si="0"/>
        <v>342808</v>
      </c>
      <c r="E7" s="10">
        <f t="shared" si="0"/>
        <v>266806</v>
      </c>
      <c r="F7" s="10">
        <f t="shared" si="0"/>
        <v>282361</v>
      </c>
      <c r="G7" s="10">
        <f t="shared" si="0"/>
        <v>161105</v>
      </c>
      <c r="H7" s="10">
        <f t="shared" si="0"/>
        <v>112672</v>
      </c>
      <c r="I7" s="10">
        <f t="shared" si="0"/>
        <v>125574</v>
      </c>
      <c r="J7" s="10">
        <f t="shared" si="0"/>
        <v>129602</v>
      </c>
      <c r="K7" s="10">
        <f t="shared" si="0"/>
        <v>225697</v>
      </c>
      <c r="L7" s="10">
        <f aca="true" t="shared" si="1" ref="L7:L13">SUM(B7:K7)</f>
        <v>1848676</v>
      </c>
      <c r="M7" s="11"/>
    </row>
    <row r="8" spans="1:13" ht="17.25" customHeight="1">
      <c r="A8" s="12" t="s">
        <v>81</v>
      </c>
      <c r="B8" s="13">
        <f>B9+B10</f>
        <v>4200</v>
      </c>
      <c r="C8" s="13">
        <f aca="true" t="shared" si="2" ref="C8:K8">C9+C10</f>
        <v>4515</v>
      </c>
      <c r="D8" s="13">
        <f t="shared" si="2"/>
        <v>14266</v>
      </c>
      <c r="E8" s="13">
        <f t="shared" si="2"/>
        <v>9709</v>
      </c>
      <c r="F8" s="13">
        <f t="shared" si="2"/>
        <v>9000</v>
      </c>
      <c r="G8" s="13">
        <f t="shared" si="2"/>
        <v>7285</v>
      </c>
      <c r="H8" s="13">
        <f t="shared" si="2"/>
        <v>4212</v>
      </c>
      <c r="I8" s="13">
        <f t="shared" si="2"/>
        <v>4075</v>
      </c>
      <c r="J8" s="13">
        <f t="shared" si="2"/>
        <v>5680</v>
      </c>
      <c r="K8" s="13">
        <f t="shared" si="2"/>
        <v>8851</v>
      </c>
      <c r="L8" s="13">
        <f t="shared" si="1"/>
        <v>71793</v>
      </c>
      <c r="M8"/>
    </row>
    <row r="9" spans="1:13" ht="17.25" customHeight="1">
      <c r="A9" s="14" t="s">
        <v>18</v>
      </c>
      <c r="B9" s="15">
        <v>4199</v>
      </c>
      <c r="C9" s="15">
        <v>4515</v>
      </c>
      <c r="D9" s="15">
        <v>14266</v>
      </c>
      <c r="E9" s="15">
        <v>9709</v>
      </c>
      <c r="F9" s="15">
        <v>9000</v>
      </c>
      <c r="G9" s="15">
        <v>7285</v>
      </c>
      <c r="H9" s="15">
        <v>4112</v>
      </c>
      <c r="I9" s="15">
        <v>4075</v>
      </c>
      <c r="J9" s="15">
        <v>5680</v>
      </c>
      <c r="K9" s="15">
        <v>8851</v>
      </c>
      <c r="L9" s="13">
        <f t="shared" si="1"/>
        <v>71692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100</v>
      </c>
      <c r="I10" s="15">
        <v>0</v>
      </c>
      <c r="J10" s="15">
        <v>0</v>
      </c>
      <c r="K10" s="15">
        <v>0</v>
      </c>
      <c r="L10" s="13">
        <f t="shared" si="1"/>
        <v>101</v>
      </c>
      <c r="M10"/>
    </row>
    <row r="11" spans="1:13" ht="17.25" customHeight="1">
      <c r="A11" s="12" t="s">
        <v>70</v>
      </c>
      <c r="B11" s="15">
        <v>81716</v>
      </c>
      <c r="C11" s="15">
        <v>111620</v>
      </c>
      <c r="D11" s="15">
        <v>328542</v>
      </c>
      <c r="E11" s="15">
        <v>257097</v>
      </c>
      <c r="F11" s="15">
        <v>273361</v>
      </c>
      <c r="G11" s="15">
        <v>153820</v>
      </c>
      <c r="H11" s="15">
        <v>108460</v>
      </c>
      <c r="I11" s="15">
        <v>121499</v>
      </c>
      <c r="J11" s="15">
        <v>123922</v>
      </c>
      <c r="K11" s="15">
        <v>216846</v>
      </c>
      <c r="L11" s="13">
        <f t="shared" si="1"/>
        <v>1776883</v>
      </c>
      <c r="M11" s="56"/>
    </row>
    <row r="12" spans="1:13" ht="17.25" customHeight="1">
      <c r="A12" s="14" t="s">
        <v>83</v>
      </c>
      <c r="B12" s="15">
        <v>9570</v>
      </c>
      <c r="C12" s="15">
        <v>8067</v>
      </c>
      <c r="D12" s="15">
        <v>28664</v>
      </c>
      <c r="E12" s="15">
        <v>24575</v>
      </c>
      <c r="F12" s="15">
        <v>23700</v>
      </c>
      <c r="G12" s="15">
        <v>14103</v>
      </c>
      <c r="H12" s="15">
        <v>10117</v>
      </c>
      <c r="I12" s="15">
        <v>7134</v>
      </c>
      <c r="J12" s="15">
        <v>9028</v>
      </c>
      <c r="K12" s="15">
        <v>14149</v>
      </c>
      <c r="L12" s="13">
        <f t="shared" si="1"/>
        <v>149107</v>
      </c>
      <c r="M12" s="56"/>
    </row>
    <row r="13" spans="1:13" ht="17.25" customHeight="1">
      <c r="A13" s="14" t="s">
        <v>71</v>
      </c>
      <c r="B13" s="15">
        <f>+B11-B12</f>
        <v>72146</v>
      </c>
      <c r="C13" s="15">
        <f aca="true" t="shared" si="3" ref="C13:K13">+C11-C12</f>
        <v>103553</v>
      </c>
      <c r="D13" s="15">
        <f t="shared" si="3"/>
        <v>299878</v>
      </c>
      <c r="E13" s="15">
        <f t="shared" si="3"/>
        <v>232522</v>
      </c>
      <c r="F13" s="15">
        <f t="shared" si="3"/>
        <v>249661</v>
      </c>
      <c r="G13" s="15">
        <f t="shared" si="3"/>
        <v>139717</v>
      </c>
      <c r="H13" s="15">
        <f t="shared" si="3"/>
        <v>98343</v>
      </c>
      <c r="I13" s="15">
        <f t="shared" si="3"/>
        <v>114365</v>
      </c>
      <c r="J13" s="15">
        <f t="shared" si="3"/>
        <v>114894</v>
      </c>
      <c r="K13" s="15">
        <f t="shared" si="3"/>
        <v>202697</v>
      </c>
      <c r="L13" s="13">
        <f t="shared" si="1"/>
        <v>1627776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1.08553619312665</v>
      </c>
      <c r="C18" s="22">
        <v>1.114101545934816</v>
      </c>
      <c r="D18" s="22">
        <v>1.016430835049724</v>
      </c>
      <c r="E18" s="22">
        <v>1.05237904496096</v>
      </c>
      <c r="F18" s="22">
        <v>1.131718710629836</v>
      </c>
      <c r="G18" s="22">
        <v>1.09697261988109</v>
      </c>
      <c r="H18" s="22">
        <v>0.976621406899827</v>
      </c>
      <c r="I18" s="22">
        <v>1.106795880627474</v>
      </c>
      <c r="J18" s="22">
        <v>1.214058357571377</v>
      </c>
      <c r="K18" s="22">
        <v>1.088988392310996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788759.2599999999</v>
      </c>
      <c r="C20" s="25">
        <f aca="true" t="shared" si="4" ref="C20:K20">SUM(C21:C30)</f>
        <v>551747.2</v>
      </c>
      <c r="D20" s="25">
        <f t="shared" si="4"/>
        <v>1786887.5700000003</v>
      </c>
      <c r="E20" s="25">
        <f t="shared" si="4"/>
        <v>1449167.3699999999</v>
      </c>
      <c r="F20" s="25">
        <f t="shared" si="4"/>
        <v>1486359.34</v>
      </c>
      <c r="G20" s="25">
        <f t="shared" si="4"/>
        <v>888603.6199999999</v>
      </c>
      <c r="H20" s="25">
        <f t="shared" si="4"/>
        <v>630386.38</v>
      </c>
      <c r="I20" s="25">
        <f t="shared" si="4"/>
        <v>631797.06</v>
      </c>
      <c r="J20" s="25">
        <f t="shared" si="4"/>
        <v>775888.7499999999</v>
      </c>
      <c r="K20" s="25">
        <f t="shared" si="4"/>
        <v>989706.9699999999</v>
      </c>
      <c r="L20" s="25">
        <f>SUM(B20:K20)</f>
        <v>9979303.520000001</v>
      </c>
      <c r="M20"/>
    </row>
    <row r="21" spans="1:13" ht="17.25" customHeight="1">
      <c r="A21" s="26" t="s">
        <v>22</v>
      </c>
      <c r="B21" s="52">
        <f>ROUND((B15+B16)*B7,2)</f>
        <v>629497.94</v>
      </c>
      <c r="C21" s="52">
        <f aca="true" t="shared" si="5" ref="C21:K21">ROUND((C15+C16)*C7,2)</f>
        <v>479091.72</v>
      </c>
      <c r="D21" s="52">
        <f t="shared" si="5"/>
        <v>1683153</v>
      </c>
      <c r="E21" s="52">
        <f t="shared" si="5"/>
        <v>1326932.96</v>
      </c>
      <c r="F21" s="52">
        <f t="shared" si="5"/>
        <v>1240807.18</v>
      </c>
      <c r="G21" s="52">
        <f t="shared" si="5"/>
        <v>778443.25</v>
      </c>
      <c r="H21" s="52">
        <f t="shared" si="5"/>
        <v>599696.72</v>
      </c>
      <c r="I21" s="52">
        <f t="shared" si="5"/>
        <v>554145.5</v>
      </c>
      <c r="J21" s="52">
        <f t="shared" si="5"/>
        <v>615946.47</v>
      </c>
      <c r="K21" s="52">
        <f t="shared" si="5"/>
        <v>875930.06</v>
      </c>
      <c r="L21" s="33">
        <f aca="true" t="shared" si="6" ref="L21:L28">SUM(B21:K21)</f>
        <v>8783644.799999999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53844.86</v>
      </c>
      <c r="C22" s="33">
        <f t="shared" si="7"/>
        <v>54665.11</v>
      </c>
      <c r="D22" s="33">
        <f t="shared" si="7"/>
        <v>27655.61</v>
      </c>
      <c r="E22" s="33">
        <f t="shared" si="7"/>
        <v>69503.48</v>
      </c>
      <c r="F22" s="33">
        <f t="shared" si="7"/>
        <v>163437.52</v>
      </c>
      <c r="G22" s="33">
        <f t="shared" si="7"/>
        <v>75487.68</v>
      </c>
      <c r="H22" s="33">
        <f t="shared" si="7"/>
        <v>-14020.07</v>
      </c>
      <c r="I22" s="33">
        <f t="shared" si="7"/>
        <v>59180.46</v>
      </c>
      <c r="J22" s="33">
        <f t="shared" si="7"/>
        <v>131848.49</v>
      </c>
      <c r="K22" s="33">
        <f t="shared" si="7"/>
        <v>77947.61</v>
      </c>
      <c r="L22" s="33">
        <f t="shared" si="6"/>
        <v>699550.7499999999</v>
      </c>
      <c r="M22"/>
    </row>
    <row r="23" spans="1:13" ht="17.25" customHeight="1">
      <c r="A23" s="27" t="s">
        <v>24</v>
      </c>
      <c r="B23" s="33">
        <v>0</v>
      </c>
      <c r="C23" s="33">
        <v>15351.76</v>
      </c>
      <c r="D23" s="33">
        <v>69765.01</v>
      </c>
      <c r="E23" s="33">
        <v>37622.68</v>
      </c>
      <c r="F23" s="33">
        <v>57527.49</v>
      </c>
      <c r="G23" s="33">
        <v>33400.27</v>
      </c>
      <c r="H23" s="33">
        <v>24123.5</v>
      </c>
      <c r="I23" s="33">
        <v>15705.93</v>
      </c>
      <c r="J23" s="33">
        <v>23299.1</v>
      </c>
      <c r="K23" s="33">
        <v>30674.33</v>
      </c>
      <c r="L23" s="33">
        <f t="shared" si="6"/>
        <v>307470.06999999995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633.09</v>
      </c>
      <c r="C26" s="33">
        <v>441.76</v>
      </c>
      <c r="D26" s="33">
        <v>1435.01</v>
      </c>
      <c r="E26" s="33">
        <v>1164.89</v>
      </c>
      <c r="F26" s="33">
        <v>1193.03</v>
      </c>
      <c r="G26" s="33">
        <v>714.69</v>
      </c>
      <c r="H26" s="33">
        <v>506.47</v>
      </c>
      <c r="I26" s="33">
        <v>506.47</v>
      </c>
      <c r="J26" s="33">
        <v>621.84</v>
      </c>
      <c r="K26" s="33">
        <v>793.48</v>
      </c>
      <c r="L26" s="33">
        <f t="shared" si="6"/>
        <v>8010.73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9351.59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-126189.19</v>
      </c>
      <c r="C32" s="33">
        <f t="shared" si="8"/>
        <v>-19866</v>
      </c>
      <c r="D32" s="33">
        <f t="shared" si="8"/>
        <v>-62770.4</v>
      </c>
      <c r="E32" s="33">
        <f t="shared" si="8"/>
        <v>-48679.989999999896</v>
      </c>
      <c r="F32" s="33">
        <f t="shared" si="8"/>
        <v>-39600</v>
      </c>
      <c r="G32" s="33">
        <f t="shared" si="8"/>
        <v>-32054</v>
      </c>
      <c r="H32" s="33">
        <f t="shared" si="8"/>
        <v>-24909.96</v>
      </c>
      <c r="I32" s="33">
        <f t="shared" si="8"/>
        <v>-21192.96</v>
      </c>
      <c r="J32" s="33">
        <f t="shared" si="8"/>
        <v>-24992</v>
      </c>
      <c r="K32" s="33">
        <f t="shared" si="8"/>
        <v>-38944.4</v>
      </c>
      <c r="L32" s="33">
        <f aca="true" t="shared" si="9" ref="L32:L39">SUM(B32:K32)</f>
        <v>-439198.89999999997</v>
      </c>
      <c r="M32"/>
    </row>
    <row r="33" spans="1:13" ht="18.75" customHeight="1">
      <c r="A33" s="27" t="s">
        <v>28</v>
      </c>
      <c r="B33" s="33">
        <f>B34+B35+B36+B37</f>
        <v>-18475.6</v>
      </c>
      <c r="C33" s="33">
        <f aca="true" t="shared" si="10" ref="C33:K33">C34+C35+C36+C37</f>
        <v>-19866</v>
      </c>
      <c r="D33" s="33">
        <f t="shared" si="10"/>
        <v>-62770.4</v>
      </c>
      <c r="E33" s="33">
        <f t="shared" si="10"/>
        <v>-42719.6</v>
      </c>
      <c r="F33" s="33">
        <f t="shared" si="10"/>
        <v>-39600</v>
      </c>
      <c r="G33" s="33">
        <f t="shared" si="10"/>
        <v>-32054</v>
      </c>
      <c r="H33" s="33">
        <f t="shared" si="10"/>
        <v>-18092.8</v>
      </c>
      <c r="I33" s="33">
        <f t="shared" si="10"/>
        <v>-21192.96</v>
      </c>
      <c r="J33" s="33">
        <f t="shared" si="10"/>
        <v>-24992</v>
      </c>
      <c r="K33" s="33">
        <f t="shared" si="10"/>
        <v>-38944.4</v>
      </c>
      <c r="L33" s="33">
        <f t="shared" si="9"/>
        <v>-318707.76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-18475.6</v>
      </c>
      <c r="C34" s="33">
        <f t="shared" si="11"/>
        <v>-19866</v>
      </c>
      <c r="D34" s="33">
        <f t="shared" si="11"/>
        <v>-62770.4</v>
      </c>
      <c r="E34" s="33">
        <f t="shared" si="11"/>
        <v>-42719.6</v>
      </c>
      <c r="F34" s="33">
        <f t="shared" si="11"/>
        <v>-39600</v>
      </c>
      <c r="G34" s="33">
        <f t="shared" si="11"/>
        <v>-32054</v>
      </c>
      <c r="H34" s="33">
        <f t="shared" si="11"/>
        <v>-18092.8</v>
      </c>
      <c r="I34" s="33">
        <f t="shared" si="11"/>
        <v>-17930</v>
      </c>
      <c r="J34" s="33">
        <f t="shared" si="11"/>
        <v>-24992</v>
      </c>
      <c r="K34" s="33">
        <f t="shared" si="11"/>
        <v>-38944.4</v>
      </c>
      <c r="L34" s="33">
        <f t="shared" si="9"/>
        <v>-315444.80000000005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-3262.96</v>
      </c>
      <c r="J37" s="17">
        <v>0</v>
      </c>
      <c r="K37" s="17">
        <v>0</v>
      </c>
      <c r="L37" s="33">
        <f t="shared" si="9"/>
        <v>-3262.96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662570.0699999998</v>
      </c>
      <c r="C56" s="41">
        <f t="shared" si="16"/>
        <v>531881.2</v>
      </c>
      <c r="D56" s="41">
        <f t="shared" si="16"/>
        <v>1724117.1700000004</v>
      </c>
      <c r="E56" s="41">
        <f t="shared" si="16"/>
        <v>1400487.38</v>
      </c>
      <c r="F56" s="41">
        <f t="shared" si="16"/>
        <v>1446759.34</v>
      </c>
      <c r="G56" s="41">
        <f t="shared" si="16"/>
        <v>856549.6199999999</v>
      </c>
      <c r="H56" s="41">
        <f t="shared" si="16"/>
        <v>605476.42</v>
      </c>
      <c r="I56" s="41">
        <f t="shared" si="16"/>
        <v>610604.1000000001</v>
      </c>
      <c r="J56" s="41">
        <f t="shared" si="16"/>
        <v>750896.7499999999</v>
      </c>
      <c r="K56" s="41">
        <f t="shared" si="16"/>
        <v>950762.5699999998</v>
      </c>
      <c r="L56" s="42">
        <f t="shared" si="14"/>
        <v>9540104.620000001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662570.07</v>
      </c>
      <c r="C62" s="41">
        <f aca="true" t="shared" si="18" ref="C62:J62">SUM(C63:C74)</f>
        <v>531881.2</v>
      </c>
      <c r="D62" s="41">
        <f t="shared" si="18"/>
        <v>1724117.17</v>
      </c>
      <c r="E62" s="41">
        <f t="shared" si="18"/>
        <v>1400487.38</v>
      </c>
      <c r="F62" s="41">
        <f t="shared" si="18"/>
        <v>1446759.34</v>
      </c>
      <c r="G62" s="41">
        <f t="shared" si="18"/>
        <v>856549.62</v>
      </c>
      <c r="H62" s="41">
        <f t="shared" si="18"/>
        <v>605476.42</v>
      </c>
      <c r="I62" s="41">
        <f>SUM(I63:I79)</f>
        <v>610604.1</v>
      </c>
      <c r="J62" s="41">
        <f t="shared" si="18"/>
        <v>750896.75</v>
      </c>
      <c r="K62" s="41">
        <f>SUM(K63:K76)</f>
        <v>950762.5700000001</v>
      </c>
      <c r="L62" s="41">
        <f>SUM(B62:K62)</f>
        <v>9540104.620000001</v>
      </c>
      <c r="M62" s="40"/>
    </row>
    <row r="63" spans="1:13" ht="18.75" customHeight="1">
      <c r="A63" s="46" t="s">
        <v>46</v>
      </c>
      <c r="B63" s="57">
        <v>662570.07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662570.07</v>
      </c>
      <c r="M63"/>
    </row>
    <row r="64" spans="1:13" ht="18.75" customHeight="1">
      <c r="A64" s="46" t="s">
        <v>55</v>
      </c>
      <c r="B64" s="17">
        <v>0</v>
      </c>
      <c r="C64" s="57">
        <v>465927.93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465927.93</v>
      </c>
      <c r="M64"/>
    </row>
    <row r="65" spans="1:13" ht="18.75" customHeight="1">
      <c r="A65" s="46" t="s">
        <v>56</v>
      </c>
      <c r="B65" s="17">
        <v>0</v>
      </c>
      <c r="C65" s="57">
        <v>65953.27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65953.27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1724117.17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1724117.17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1400487.38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1400487.38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1446759.34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1446759.34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856549.62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856549.62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605476.42</v>
      </c>
      <c r="I70" s="17">
        <v>0</v>
      </c>
      <c r="J70" s="17">
        <v>0</v>
      </c>
      <c r="K70" s="17">
        <v>0</v>
      </c>
      <c r="L70" s="41">
        <f t="shared" si="19"/>
        <v>605476.42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610604.1</v>
      </c>
      <c r="J71" s="17">
        <v>0</v>
      </c>
      <c r="K71" s="17">
        <v>0</v>
      </c>
      <c r="L71" s="41">
        <f t="shared" si="19"/>
        <v>610604.1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750896.75</v>
      </c>
      <c r="K72" s="17">
        <v>0</v>
      </c>
      <c r="L72" s="41">
        <f t="shared" si="19"/>
        <v>750896.75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565418.5</v>
      </c>
      <c r="L73" s="41">
        <f t="shared" si="19"/>
        <v>565418.5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385344.07</v>
      </c>
      <c r="L74" s="41">
        <f t="shared" si="19"/>
        <v>385344.07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2024-06-25T15:23:28Z</dcterms:modified>
  <cp:category/>
  <cp:version/>
  <cp:contentType/>
  <cp:contentStatus/>
</cp:coreProperties>
</file>