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<sst xmlns="http://schemas.openxmlformats.org/spreadsheetml/2006/main" count="89" uniqueCount="88">
  <si>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</si>
  <si>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</si>
  <si>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</si>
  <si>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</si>
  <si>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</si>
  <si>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</si>
  <si>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</si>
  <si>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</si>
  <si>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</si>
  <si>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</si>
  <si>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</si>
  <si>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</si>
  <si>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</si>
  <si>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</si>
  <si>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</si>
  <si>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</si>
  <si>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</si>
  <si>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</si>
  <si>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</si>
  <si>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</si>
  <si>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</si>
  <si>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</si>
  <si>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</si>
  <si>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</si>
  <si>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</si>
  <si>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</si>
  <si>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</si>
  <si>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</si>
  <si>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</si>
  <si>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</si>
  <si>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</si>
  <si>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</si>
  <si>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</si>
  <si>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</si>
  <si>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</si>
  <si>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</si>
  <si>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</si>
  <si>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</si>
  <si>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</si>
  <si>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</si>
  <si>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</si>
  <si>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</si>
  <si>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</si>
  <si>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</si>
  <si>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</si>
  <si>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</si>
  <si>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</si>
  <si>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</si>
  <si>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</si>
  <si>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</si>
  <si>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</si>
  <si>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</si>
  <si>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</si>
  <si>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</si>
  <si>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</si>
  <si>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</si>
  <si>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</si>
  <si>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</si>
  <si>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</si>
  <si>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</si>
  <si>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</si>
  <si>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</si>
  <si>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</si>
  <si>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</si>
  <si>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</si>
  <si>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</si>
  <si>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</si>
  <si>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</si>
  <si>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</si>
  <si>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</si>
  <si>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</si>
  <si>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</si>
  <si>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</si>
  <si>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</si>
  <si>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</si>
  <si>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</si>
  <si>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</si>
  <si>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</si>
  <si>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</si>
  <si>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</si>
  <si>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</si>
  <si>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</si>
  <si>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</si>
  <si>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21/06/24 - VENCIMENTO 28/06/24</t>
  </si>
  <si>
    <t>4.9. Remuneração Veículos Elétricos</t>
  </si>
  <si>
    <t>5.3. Revisão de Remuneração pelo Transporte Coletivo ¹</t>
  </si>
  <si>
    <t>¹ Rede da madrugada, Arla 32 e equipamentos embarcados de maio/24</t>
  </si>
  <si>
    <t xml:space="preserve">  Energia para tração de abril e maio (AR0).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</si>
</sst>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2" fillId="0" borderId="4" xfId="46" applyNumberFormat="1" applyFont="1" applyBorder="1" applyAlignment="1">
      <alignment vertical="center"/>
    </xf>
    <xf numFmtId="44" fontId="32" fillId="0" borderId="4" xfId="46" applyFont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1">
      <c r="A2" s="60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1" t="s">
        <v>1</v>
      </c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4" t="s">
        <v>3</v>
      </c>
    </row>
    <row r="5" spans="1:12" ht="30" customHeight="1">
      <c r="A5" s="61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1"/>
    </row>
    <row r="6" spans="1:12" ht="18.75" customHeight="1">
      <c r="A6" s="6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1"/>
    </row>
    <row r="7" spans="1:13" ht="17.25" customHeight="1">
      <c r="A7" s="9" t="s">
        <v>17</v>
      </c>
      <c r="B7" s="10">
        <f>B8+B11</f>
        <v>83033</v>
      </c>
      <c r="C7" s="10">
        <f aca="true" t="shared" si="0" ref="C7:K7">C8+C11</f>
        <v>111242</v>
      </c>
      <c r="D7" s="10">
        <f t="shared" si="0"/>
        <v>331671</v>
      </c>
      <c r="E7" s="10">
        <f t="shared" si="0"/>
        <v>254593</v>
      </c>
      <c r="F7" s="10">
        <f t="shared" si="0"/>
        <v>269955</v>
      </c>
      <c r="G7" s="10">
        <f t="shared" si="0"/>
        <v>153874</v>
      </c>
      <c r="H7" s="10">
        <f t="shared" si="0"/>
        <v>106071</v>
      </c>
      <c r="I7" s="10">
        <f t="shared" si="0"/>
        <v>121934</v>
      </c>
      <c r="J7" s="10">
        <f t="shared" si="0"/>
        <v>123093</v>
      </c>
      <c r="K7" s="10">
        <f t="shared" si="0"/>
        <v>218722</v>
      </c>
      <c r="L7" s="10">
        <f aca="true" t="shared" si="1" ref="L7:L13">SUM(B7:K7)</f>
        <v>1774188</v>
      </c>
      <c r="M7" s="11"/>
    </row>
    <row r="8" spans="1:13" ht="17.25" customHeight="1">
      <c r="A8" s="12" t="s">
        <v>80</v>
      </c>
      <c r="B8" s="13">
        <f>B9+B10</f>
        <v>4529</v>
      </c>
      <c r="C8" s="13">
        <f aca="true" t="shared" si="2" ref="C8:K8">C9+C10</f>
        <v>4858</v>
      </c>
      <c r="D8" s="13">
        <f t="shared" si="2"/>
        <v>15158</v>
      </c>
      <c r="E8" s="13">
        <f t="shared" si="2"/>
        <v>10465</v>
      </c>
      <c r="F8" s="13">
        <f t="shared" si="2"/>
        <v>9918</v>
      </c>
      <c r="G8" s="13">
        <f t="shared" si="2"/>
        <v>7652</v>
      </c>
      <c r="H8" s="13">
        <f t="shared" si="2"/>
        <v>4272</v>
      </c>
      <c r="I8" s="13">
        <f t="shared" si="2"/>
        <v>4293</v>
      </c>
      <c r="J8" s="13">
        <f t="shared" si="2"/>
        <v>5727</v>
      </c>
      <c r="K8" s="13">
        <f t="shared" si="2"/>
        <v>9282</v>
      </c>
      <c r="L8" s="13">
        <f t="shared" si="1"/>
        <v>76154</v>
      </c>
      <c r="M8"/>
    </row>
    <row r="9" spans="1:13" ht="17.25" customHeight="1">
      <c r="A9" s="14" t="s">
        <v>18</v>
      </c>
      <c r="B9" s="15">
        <v>4528</v>
      </c>
      <c r="C9" s="15">
        <v>4858</v>
      </c>
      <c r="D9" s="15">
        <v>15158</v>
      </c>
      <c r="E9" s="15">
        <v>10465</v>
      </c>
      <c r="F9" s="15">
        <v>9918</v>
      </c>
      <c r="G9" s="15">
        <v>7652</v>
      </c>
      <c r="H9" s="15">
        <v>4167</v>
      </c>
      <c r="I9" s="15">
        <v>4293</v>
      </c>
      <c r="J9" s="15">
        <v>5727</v>
      </c>
      <c r="K9" s="15">
        <v>9282</v>
      </c>
      <c r="L9" s="13">
        <f t="shared" si="1"/>
        <v>76048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105</v>
      </c>
      <c r="I10" s="15">
        <v>0</v>
      </c>
      <c r="J10" s="15">
        <v>0</v>
      </c>
      <c r="K10" s="15">
        <v>0</v>
      </c>
      <c r="L10" s="13">
        <f t="shared" si="1"/>
        <v>106</v>
      </c>
      <c r="M10"/>
    </row>
    <row r="11" spans="1:13" ht="17.25" customHeight="1">
      <c r="A11" s="12" t="s">
        <v>69</v>
      </c>
      <c r="B11" s="15">
        <v>78504</v>
      </c>
      <c r="C11" s="15">
        <v>106384</v>
      </c>
      <c r="D11" s="15">
        <v>316513</v>
      </c>
      <c r="E11" s="15">
        <v>244128</v>
      </c>
      <c r="F11" s="15">
        <v>260037</v>
      </c>
      <c r="G11" s="15">
        <v>146222</v>
      </c>
      <c r="H11" s="15">
        <v>101799</v>
      </c>
      <c r="I11" s="15">
        <v>117641</v>
      </c>
      <c r="J11" s="15">
        <v>117366</v>
      </c>
      <c r="K11" s="15">
        <v>209440</v>
      </c>
      <c r="L11" s="13">
        <f t="shared" si="1"/>
        <v>1698034</v>
      </c>
      <c r="M11" s="55"/>
    </row>
    <row r="12" spans="1:13" ht="17.25" customHeight="1">
      <c r="A12" s="14" t="s">
        <v>82</v>
      </c>
      <c r="B12" s="15">
        <v>9170</v>
      </c>
      <c r="C12" s="15">
        <v>7823</v>
      </c>
      <c r="D12" s="15">
        <v>27382</v>
      </c>
      <c r="E12" s="15">
        <v>23647</v>
      </c>
      <c r="F12" s="15">
        <v>22452</v>
      </c>
      <c r="G12" s="15">
        <v>13735</v>
      </c>
      <c r="H12" s="15">
        <v>9377</v>
      </c>
      <c r="I12" s="15">
        <v>6750</v>
      </c>
      <c r="J12" s="15">
        <v>8667</v>
      </c>
      <c r="K12" s="15">
        <v>13427</v>
      </c>
      <c r="L12" s="13">
        <f t="shared" si="1"/>
        <v>142430</v>
      </c>
      <c r="M12" s="55"/>
    </row>
    <row r="13" spans="1:13" ht="17.25" customHeight="1">
      <c r="A13" s="14" t="s">
        <v>70</v>
      </c>
      <c r="B13" s="15">
        <f>+B11-B12</f>
        <v>69334</v>
      </c>
      <c r="C13" s="15">
        <f aca="true" t="shared" si="3" ref="C13:K13">+C11-C12</f>
        <v>98561</v>
      </c>
      <c r="D13" s="15">
        <f t="shared" si="3"/>
        <v>289131</v>
      </c>
      <c r="E13" s="15">
        <f t="shared" si="3"/>
        <v>220481</v>
      </c>
      <c r="F13" s="15">
        <f t="shared" si="3"/>
        <v>237585</v>
      </c>
      <c r="G13" s="15">
        <f t="shared" si="3"/>
        <v>132487</v>
      </c>
      <c r="H13" s="15">
        <f t="shared" si="3"/>
        <v>92422</v>
      </c>
      <c r="I13" s="15">
        <f t="shared" si="3"/>
        <v>110891</v>
      </c>
      <c r="J13" s="15">
        <f t="shared" si="3"/>
        <v>108699</v>
      </c>
      <c r="K13" s="15">
        <f t="shared" si="3"/>
        <v>196013</v>
      </c>
      <c r="L13" s="13">
        <f t="shared" si="1"/>
        <v>1555604</v>
      </c>
      <c r="M13" s="49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5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1.122349375491372</v>
      </c>
      <c r="C18" s="22">
        <v>1.155571574716181</v>
      </c>
      <c r="D18" s="22">
        <v>1.048077203890942</v>
      </c>
      <c r="E18" s="22">
        <v>1.103095114317173</v>
      </c>
      <c r="F18" s="22">
        <v>1.171791018647071</v>
      </c>
      <c r="G18" s="22">
        <v>1.140947335600788</v>
      </c>
      <c r="H18" s="22">
        <v>1.033839579183921</v>
      </c>
      <c r="I18" s="22">
        <v>1.137254026412175</v>
      </c>
      <c r="J18" s="22">
        <v>1.271659398868381</v>
      </c>
      <c r="K18" s="22">
        <v>1.120174566991188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788228.01</v>
      </c>
      <c r="C20" s="25">
        <f aca="true" t="shared" si="4" ref="C20:K20">SUM(C21:C30)</f>
        <v>548739.46</v>
      </c>
      <c r="D20" s="25">
        <f t="shared" si="4"/>
        <v>1782126.7500000002</v>
      </c>
      <c r="E20" s="25">
        <f t="shared" si="4"/>
        <v>1450052.1000000003</v>
      </c>
      <c r="F20" s="25">
        <f t="shared" si="4"/>
        <v>1471253.31</v>
      </c>
      <c r="G20" s="25">
        <f t="shared" si="4"/>
        <v>883217.9500000001</v>
      </c>
      <c r="H20" s="25">
        <f t="shared" si="4"/>
        <v>627892.57</v>
      </c>
      <c r="I20" s="25">
        <f t="shared" si="4"/>
        <v>630257.0300000001</v>
      </c>
      <c r="J20" s="25">
        <f t="shared" si="4"/>
        <v>771901.0599999999</v>
      </c>
      <c r="K20" s="25">
        <f t="shared" si="4"/>
        <v>986477.5599999999</v>
      </c>
      <c r="L20" s="25">
        <f>SUM(B20:K20)</f>
        <v>9940145.800000003</v>
      </c>
      <c r="M20"/>
    </row>
    <row r="21" spans="1:13" ht="17.25" customHeight="1">
      <c r="A21" s="26" t="s">
        <v>22</v>
      </c>
      <c r="B21" s="51">
        <f>ROUND((B15+B16)*B7,2)</f>
        <v>608374.49</v>
      </c>
      <c r="C21" s="51">
        <f aca="true" t="shared" si="5" ref="C21:K21">ROUND((C15+C16)*C7,2)</f>
        <v>458906.62</v>
      </c>
      <c r="D21" s="51">
        <f t="shared" si="5"/>
        <v>1628471.44</v>
      </c>
      <c r="E21" s="51">
        <f t="shared" si="5"/>
        <v>1266192.83</v>
      </c>
      <c r="F21" s="51">
        <f t="shared" si="5"/>
        <v>1186290.25</v>
      </c>
      <c r="G21" s="51">
        <f t="shared" si="5"/>
        <v>743503.78</v>
      </c>
      <c r="H21" s="51">
        <f t="shared" si="5"/>
        <v>564562.9</v>
      </c>
      <c r="I21" s="51">
        <f t="shared" si="5"/>
        <v>538082.55</v>
      </c>
      <c r="J21" s="51">
        <f t="shared" si="5"/>
        <v>585011.79</v>
      </c>
      <c r="K21" s="51">
        <f t="shared" si="5"/>
        <v>848860.08</v>
      </c>
      <c r="L21" s="33">
        <f aca="true" t="shared" si="6" ref="L21:L29">SUM(B21:K21)</f>
        <v>8428256.73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74434.24</v>
      </c>
      <c r="C22" s="33">
        <f t="shared" si="7"/>
        <v>71392.83</v>
      </c>
      <c r="D22" s="33">
        <f t="shared" si="7"/>
        <v>78292.35</v>
      </c>
      <c r="E22" s="33">
        <f t="shared" si="7"/>
        <v>130538.29</v>
      </c>
      <c r="F22" s="33">
        <f t="shared" si="7"/>
        <v>203794.01</v>
      </c>
      <c r="G22" s="33">
        <f t="shared" si="7"/>
        <v>104794.88</v>
      </c>
      <c r="H22" s="33">
        <f t="shared" si="7"/>
        <v>19104.57</v>
      </c>
      <c r="I22" s="33">
        <f t="shared" si="7"/>
        <v>73854</v>
      </c>
      <c r="J22" s="33">
        <f t="shared" si="7"/>
        <v>158923.95</v>
      </c>
      <c r="K22" s="33">
        <f t="shared" si="7"/>
        <v>102011.39</v>
      </c>
      <c r="L22" s="33">
        <f t="shared" si="6"/>
        <v>1017140.5099999999</v>
      </c>
      <c r="M22"/>
    </row>
    <row r="23" spans="1:13" ht="17.25" customHeight="1">
      <c r="A23" s="27" t="s">
        <v>24</v>
      </c>
      <c r="B23" s="33">
        <v>0</v>
      </c>
      <c r="C23" s="33">
        <v>15801.4</v>
      </c>
      <c r="D23" s="33">
        <v>69046.2</v>
      </c>
      <c r="E23" s="33">
        <v>38177.32</v>
      </c>
      <c r="F23" s="33">
        <v>56607.83</v>
      </c>
      <c r="G23" s="33">
        <v>33649.68</v>
      </c>
      <c r="H23" s="33">
        <v>23638.87</v>
      </c>
      <c r="I23" s="33">
        <v>15552.49</v>
      </c>
      <c r="J23" s="33">
        <v>23170.63</v>
      </c>
      <c r="K23" s="33">
        <v>30448.25</v>
      </c>
      <c r="L23" s="33">
        <f t="shared" si="6"/>
        <v>306092.67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635.91</v>
      </c>
      <c r="C26" s="33">
        <v>441.76</v>
      </c>
      <c r="D26" s="33">
        <v>1437.82</v>
      </c>
      <c r="E26" s="33">
        <v>1170.52</v>
      </c>
      <c r="F26" s="33">
        <v>1187.4</v>
      </c>
      <c r="G26" s="33">
        <v>711.88</v>
      </c>
      <c r="H26" s="33">
        <v>506.47</v>
      </c>
      <c r="I26" s="33">
        <v>509.29</v>
      </c>
      <c r="J26" s="33">
        <v>621.84</v>
      </c>
      <c r="K26" s="33">
        <v>796.29</v>
      </c>
      <c r="L26" s="33">
        <f t="shared" si="6"/>
        <v>8019.18</v>
      </c>
      <c r="M26" s="55"/>
    </row>
    <row r="27" spans="1:13" ht="17.25" customHeight="1">
      <c r="A27" s="27" t="s">
        <v>73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484.01</v>
      </c>
      <c r="L27" s="33">
        <f t="shared" si="6"/>
        <v>4550.950000000001</v>
      </c>
      <c r="M27" s="55"/>
    </row>
    <row r="28" spans="1:13" ht="17.25" customHeight="1">
      <c r="A28" s="27" t="s">
        <v>74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5"/>
    </row>
    <row r="29" spans="1:13" ht="17.25" customHeight="1">
      <c r="A29" s="27" t="s">
        <v>84</v>
      </c>
      <c r="B29" s="33">
        <v>102473.04</v>
      </c>
      <c r="C29" s="33"/>
      <c r="D29" s="33"/>
      <c r="E29" s="33">
        <v>9381.37</v>
      </c>
      <c r="F29" s="33">
        <v>18699.97</v>
      </c>
      <c r="G29" s="33"/>
      <c r="H29" s="33">
        <v>17833.45</v>
      </c>
      <c r="I29" s="33"/>
      <c r="J29" s="33">
        <v>0</v>
      </c>
      <c r="K29" s="33">
        <v>0</v>
      </c>
      <c r="L29" s="33">
        <f t="shared" si="6"/>
        <v>148387.83</v>
      </c>
      <c r="M29" s="55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-554791.81</v>
      </c>
      <c r="C32" s="33">
        <f t="shared" si="8"/>
        <v>204962.68</v>
      </c>
      <c r="D32" s="33">
        <f t="shared" si="8"/>
        <v>580346.15</v>
      </c>
      <c r="E32" s="33">
        <f t="shared" si="8"/>
        <v>254027.47000000003</v>
      </c>
      <c r="F32" s="33">
        <f t="shared" si="8"/>
        <v>330890.43</v>
      </c>
      <c r="G32" s="33">
        <f t="shared" si="8"/>
        <v>207525.29</v>
      </c>
      <c r="H32" s="33">
        <f t="shared" si="8"/>
        <v>109723.3</v>
      </c>
      <c r="I32" s="33">
        <f t="shared" si="8"/>
        <v>84441.31</v>
      </c>
      <c r="J32" s="33">
        <f t="shared" si="8"/>
        <v>246226.28999999998</v>
      </c>
      <c r="K32" s="33">
        <f t="shared" si="8"/>
        <v>426836.53</v>
      </c>
      <c r="L32" s="33">
        <f aca="true" t="shared" si="9" ref="L32:L39">SUM(B32:K32)</f>
        <v>1890187.6400000001</v>
      </c>
      <c r="M32"/>
    </row>
    <row r="33" spans="1:13" ht="18.75" customHeight="1">
      <c r="A33" s="27" t="s">
        <v>28</v>
      </c>
      <c r="B33" s="33">
        <f>B34+B35+B36+B37</f>
        <v>-19923.2</v>
      </c>
      <c r="C33" s="33">
        <f aca="true" t="shared" si="10" ref="C33:K33">C34+C35+C36+C37</f>
        <v>-21375.2</v>
      </c>
      <c r="D33" s="33">
        <f t="shared" si="10"/>
        <v>-66695.2</v>
      </c>
      <c r="E33" s="33">
        <f t="shared" si="10"/>
        <v>-46046</v>
      </c>
      <c r="F33" s="33">
        <f t="shared" si="10"/>
        <v>-43639.2</v>
      </c>
      <c r="G33" s="33">
        <f t="shared" si="10"/>
        <v>-33668.8</v>
      </c>
      <c r="H33" s="33">
        <f t="shared" si="10"/>
        <v>-18334.8</v>
      </c>
      <c r="I33" s="33">
        <f t="shared" si="10"/>
        <v>-21687.15</v>
      </c>
      <c r="J33" s="33">
        <f t="shared" si="10"/>
        <v>-25198.8</v>
      </c>
      <c r="K33" s="33">
        <f t="shared" si="10"/>
        <v>-40840.8</v>
      </c>
      <c r="L33" s="33">
        <f t="shared" si="9"/>
        <v>-337409.14999999997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-19923.2</v>
      </c>
      <c r="C34" s="33">
        <f t="shared" si="11"/>
        <v>-21375.2</v>
      </c>
      <c r="D34" s="33">
        <f t="shared" si="11"/>
        <v>-66695.2</v>
      </c>
      <c r="E34" s="33">
        <f t="shared" si="11"/>
        <v>-46046</v>
      </c>
      <c r="F34" s="33">
        <f t="shared" si="11"/>
        <v>-43639.2</v>
      </c>
      <c r="G34" s="33">
        <f t="shared" si="11"/>
        <v>-33668.8</v>
      </c>
      <c r="H34" s="33">
        <f t="shared" si="11"/>
        <v>-18334.8</v>
      </c>
      <c r="I34" s="33">
        <f t="shared" si="11"/>
        <v>-18889.2</v>
      </c>
      <c r="J34" s="33">
        <f t="shared" si="11"/>
        <v>-25198.8</v>
      </c>
      <c r="K34" s="33">
        <f t="shared" si="11"/>
        <v>-40840.8</v>
      </c>
      <c r="L34" s="33">
        <f t="shared" si="9"/>
        <v>-334611.19999999995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-2797.95</v>
      </c>
      <c r="J37" s="17">
        <v>0</v>
      </c>
      <c r="K37" s="17">
        <v>0</v>
      </c>
      <c r="L37" s="33">
        <f t="shared" si="9"/>
        <v>-2797.95</v>
      </c>
      <c r="M37"/>
    </row>
    <row r="38" spans="1:13" s="36" customFormat="1" ht="18.75" customHeight="1">
      <c r="A38" s="27" t="s">
        <v>32</v>
      </c>
      <c r="B38" s="38">
        <f>SUM(B39:B50)</f>
        <v>-155713.49</v>
      </c>
      <c r="C38" s="38">
        <f aca="true" t="shared" si="12" ref="C38:K38">SUM(C39:C50)</f>
        <v>-10353.77</v>
      </c>
      <c r="D38" s="38">
        <f t="shared" si="12"/>
        <v>-103999.67</v>
      </c>
      <c r="E38" s="38">
        <f t="shared" si="12"/>
        <v>-183677.21999999997</v>
      </c>
      <c r="F38" s="38">
        <f t="shared" si="12"/>
        <v>0</v>
      </c>
      <c r="G38" s="38">
        <f t="shared" si="12"/>
        <v>-47997.99</v>
      </c>
      <c r="H38" s="38">
        <f t="shared" si="12"/>
        <v>-14262.4</v>
      </c>
      <c r="I38" s="38">
        <f t="shared" si="12"/>
        <v>-18682.70000000001</v>
      </c>
      <c r="J38" s="38">
        <f t="shared" si="12"/>
        <v>-37932.26</v>
      </c>
      <c r="K38" s="38">
        <f t="shared" si="12"/>
        <v>-31571.95</v>
      </c>
      <c r="L38" s="33">
        <f t="shared" si="9"/>
        <v>-604191.45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-47999.9</v>
      </c>
      <c r="C42" s="17">
        <v>-10353.77</v>
      </c>
      <c r="D42" s="17">
        <v>-103999.67</v>
      </c>
      <c r="E42" s="17">
        <v>-177716.83</v>
      </c>
      <c r="F42" s="17">
        <v>0</v>
      </c>
      <c r="G42" s="17">
        <v>-47997.99</v>
      </c>
      <c r="H42" s="17">
        <v>-7445.24</v>
      </c>
      <c r="I42" s="17">
        <v>-18682.7</v>
      </c>
      <c r="J42" s="17">
        <v>-37932.26</v>
      </c>
      <c r="K42" s="17">
        <v>-31571.95</v>
      </c>
      <c r="L42" s="30">
        <f aca="true" t="shared" si="13" ref="L42:L49">SUM(B42:K42)</f>
        <v>-483700.31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17">
        <v>-379155.12</v>
      </c>
      <c r="C51" s="17">
        <v>236691.65</v>
      </c>
      <c r="D51" s="17">
        <v>751041.02</v>
      </c>
      <c r="E51" s="17">
        <v>483750.69</v>
      </c>
      <c r="F51" s="17">
        <v>374529.63</v>
      </c>
      <c r="G51" s="17">
        <v>289192.08</v>
      </c>
      <c r="H51" s="17">
        <v>142320.5</v>
      </c>
      <c r="I51" s="17">
        <v>124811.16</v>
      </c>
      <c r="J51" s="17">
        <v>309357.35</v>
      </c>
      <c r="K51" s="17">
        <v>499249.28</v>
      </c>
      <c r="L51" s="33">
        <f aca="true" t="shared" si="14" ref="L51:L56">SUM(B51:K51)</f>
        <v>2831788.24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2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2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5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233436.19999999995</v>
      </c>
      <c r="C56" s="41">
        <f t="shared" si="16"/>
        <v>753702.1399999999</v>
      </c>
      <c r="D56" s="41">
        <f t="shared" si="16"/>
        <v>2362472.9000000004</v>
      </c>
      <c r="E56" s="41">
        <f t="shared" si="16"/>
        <v>1704079.5700000003</v>
      </c>
      <c r="F56" s="41">
        <f t="shared" si="16"/>
        <v>1802143.74</v>
      </c>
      <c r="G56" s="41">
        <f t="shared" si="16"/>
        <v>1090743.24</v>
      </c>
      <c r="H56" s="41">
        <f t="shared" si="16"/>
        <v>737615.87</v>
      </c>
      <c r="I56" s="41">
        <f t="shared" si="16"/>
        <v>714698.3400000001</v>
      </c>
      <c r="J56" s="41">
        <f t="shared" si="16"/>
        <v>1018127.3499999999</v>
      </c>
      <c r="K56" s="41">
        <f t="shared" si="16"/>
        <v>1413314.0899999999</v>
      </c>
      <c r="L56" s="42">
        <f t="shared" si="14"/>
        <v>11830333.44</v>
      </c>
      <c r="M56" s="50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233436.2</v>
      </c>
      <c r="C62" s="41">
        <f aca="true" t="shared" si="18" ref="C62:J62">SUM(C63:C74)</f>
        <v>753702.13</v>
      </c>
      <c r="D62" s="41">
        <f t="shared" si="18"/>
        <v>2362472.8999999994</v>
      </c>
      <c r="E62" s="41">
        <f t="shared" si="18"/>
        <v>1704079.5699999998</v>
      </c>
      <c r="F62" s="41">
        <f t="shared" si="18"/>
        <v>1802143.7400000002</v>
      </c>
      <c r="G62" s="41">
        <f t="shared" si="18"/>
        <v>1090743.24</v>
      </c>
      <c r="H62" s="41">
        <f t="shared" si="18"/>
        <v>737615.87</v>
      </c>
      <c r="I62" s="41">
        <f>SUM(I63:I79)</f>
        <v>714698.3400000001</v>
      </c>
      <c r="J62" s="41">
        <f t="shared" si="18"/>
        <v>1018127.35</v>
      </c>
      <c r="K62" s="41">
        <f>SUM(K63:K76)</f>
        <v>1413314.0899999999</v>
      </c>
      <c r="L62" s="41">
        <f>SUM(B62:K62)</f>
        <v>11830333.429999998</v>
      </c>
      <c r="M62" s="40"/>
    </row>
    <row r="63" spans="1:13" ht="18.75" customHeight="1">
      <c r="A63" s="46" t="s">
        <v>45</v>
      </c>
      <c r="B63" s="56">
        <v>233436.2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233436.2</v>
      </c>
      <c r="M63"/>
    </row>
    <row r="64" spans="1:13" ht="18.75" customHeight="1">
      <c r="A64" s="46" t="s">
        <v>54</v>
      </c>
      <c r="B64" s="17">
        <v>0</v>
      </c>
      <c r="C64" s="56">
        <v>651081.25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651081.25</v>
      </c>
      <c r="M64"/>
    </row>
    <row r="65" spans="1:13" ht="18.75" customHeight="1">
      <c r="A65" s="46" t="s">
        <v>55</v>
      </c>
      <c r="B65" s="17">
        <v>0</v>
      </c>
      <c r="C65" s="56">
        <v>102620.88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102620.88</v>
      </c>
      <c r="M65" s="53"/>
    </row>
    <row r="66" spans="1:12" ht="18.75" customHeight="1">
      <c r="A66" s="46" t="s">
        <v>46</v>
      </c>
      <c r="B66" s="17">
        <v>0</v>
      </c>
      <c r="C66" s="17">
        <v>0</v>
      </c>
      <c r="D66" s="56">
        <v>2362472.8999999994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2362472.8999999994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6">
        <v>1704079.5699999998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1704079.5699999998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6">
        <v>1802143.7400000002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1802143.7400000002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6">
        <v>1090743.24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1090743.24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6">
        <v>737615.87</v>
      </c>
      <c r="I70" s="17">
        <v>0</v>
      </c>
      <c r="J70" s="17">
        <v>0</v>
      </c>
      <c r="K70" s="17">
        <v>0</v>
      </c>
      <c r="L70" s="41">
        <f t="shared" si="19"/>
        <v>737615.87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6">
        <v>714698.3400000001</v>
      </c>
      <c r="J71" s="17">
        <v>0</v>
      </c>
      <c r="K71" s="17">
        <v>0</v>
      </c>
      <c r="L71" s="41">
        <f t="shared" si="19"/>
        <v>714698.3400000001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6">
        <v>1018127.35</v>
      </c>
      <c r="K72" s="17">
        <v>0</v>
      </c>
      <c r="L72" s="41">
        <f t="shared" si="19"/>
        <v>1018127.35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7">
        <v>816544.95</v>
      </c>
      <c r="L73" s="41">
        <f t="shared" si="19"/>
        <v>816544.95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7">
        <v>596769.14</v>
      </c>
      <c r="L74" s="41">
        <f t="shared" si="19"/>
        <v>596769.14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58">
        <f>SUM(B76:K76)</f>
        <v>0</v>
      </c>
    </row>
    <row r="77" spans="1:11" ht="18" customHeight="1">
      <c r="A77" s="54" t="s">
        <v>79</v>
      </c>
      <c r="H77"/>
      <c r="I77"/>
      <c r="J77"/>
      <c r="K77"/>
    </row>
    <row r="78" spans="1:11" ht="18" customHeight="1">
      <c r="A78" s="54" t="s">
        <v>86</v>
      </c>
      <c r="I78"/>
      <c r="J78"/>
      <c r="K78"/>
    </row>
    <row r="79" spans="1:11" ht="18" customHeight="1">
      <c r="A79" s="54" t="s">
        <v>87</v>
      </c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2024-06-27T23:45:02Z</dcterms:modified>
  <cp:category/>
  <cp:version/>
  <cp:contentType/>
  <cp:contentStatus/>
</cp:coreProperties>
</file>