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<sst xmlns="http://schemas.openxmlformats.org/spreadsheetml/2006/main" count="87" uniqueCount="86">
  <si>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</si>
  <si>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</si>
  <si>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</si>
  <si>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</si>
  <si>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</si>
  <si>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</si>
  <si>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</si>
  <si>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</si>
  <si>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</si>
  <si>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</si>
  <si>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</si>
  <si>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</si>
  <si>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</si>
  <si>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</si>
  <si>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</si>
  <si>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</si>
  <si>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</si>
  <si>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</si>
  <si>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</si>
  <si>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</si>
  <si>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</si>
  <si>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</si>
  <si>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</si>
  <si>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</si>
  <si>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</si>
  <si>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</si>
  <si>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</si>
  <si>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</si>
  <si>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</si>
  <si>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</si>
  <si>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</si>
  <si>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</si>
  <si>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</si>
  <si>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</si>
  <si>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</si>
  <si>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</si>
  <si>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</si>
  <si>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</si>
  <si>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</si>
  <si>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</si>
  <si>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</si>
  <si>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</si>
  <si>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</si>
  <si>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</si>
  <si>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</si>
  <si>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</si>
  <si>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</si>
  <si>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</si>
  <si>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</si>
  <si>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</si>
  <si>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</si>
  <si>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</si>
  <si>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</si>
  <si>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</si>
  <si>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</si>
  <si>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</si>
  <si>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</si>
  <si>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</si>
  <si>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</si>
  <si>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</si>
  <si>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</si>
  <si>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</si>
  <si>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</si>
  <si>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</si>
  <si>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</si>
  <si>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</si>
  <si>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</si>
  <si>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</si>
  <si>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</si>
  <si>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</si>
  <si>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</si>
  <si>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</si>
  <si>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</si>
  <si>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</si>
  <si>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</si>
  <si>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</si>
  <si>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</si>
  <si>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</si>
  <si>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</si>
  <si>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</si>
  <si>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</si>
  <si>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</si>
  <si>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</si>
  <si>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</si>
  <si>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24/06/24 - VENCIMENTO 01/07/24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</si>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</sst>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82357</v>
      </c>
      <c r="C7" s="10">
        <f aca="true" t="shared" si="0" ref="C7:K7">C8+C11</f>
        <v>108310</v>
      </c>
      <c r="D7" s="10">
        <f t="shared" si="0"/>
        <v>323096</v>
      </c>
      <c r="E7" s="10">
        <f t="shared" si="0"/>
        <v>250592</v>
      </c>
      <c r="F7" s="10">
        <f t="shared" si="0"/>
        <v>266906</v>
      </c>
      <c r="G7" s="10">
        <f t="shared" si="0"/>
        <v>152398</v>
      </c>
      <c r="H7" s="10">
        <f t="shared" si="0"/>
        <v>105814</v>
      </c>
      <c r="I7" s="10">
        <f t="shared" si="0"/>
        <v>118078</v>
      </c>
      <c r="J7" s="10">
        <f t="shared" si="0"/>
        <v>119108</v>
      </c>
      <c r="K7" s="10">
        <f t="shared" si="0"/>
        <v>213601</v>
      </c>
      <c r="L7" s="10">
        <f aca="true" t="shared" si="1" ref="L7:L13">SUM(B7:K7)</f>
        <v>1740260</v>
      </c>
      <c r="M7" s="11"/>
    </row>
    <row r="8" spans="1:13" ht="17.25" customHeight="1">
      <c r="A8" s="12" t="s">
        <v>81</v>
      </c>
      <c r="B8" s="13">
        <f>B9+B10</f>
        <v>4429</v>
      </c>
      <c r="C8" s="13">
        <f aca="true" t="shared" si="2" ref="C8:K8">C9+C10</f>
        <v>4721</v>
      </c>
      <c r="D8" s="13">
        <f t="shared" si="2"/>
        <v>14751</v>
      </c>
      <c r="E8" s="13">
        <f t="shared" si="2"/>
        <v>9867</v>
      </c>
      <c r="F8" s="13">
        <f t="shared" si="2"/>
        <v>9582</v>
      </c>
      <c r="G8" s="13">
        <f t="shared" si="2"/>
        <v>7387</v>
      </c>
      <c r="H8" s="13">
        <f t="shared" si="2"/>
        <v>4176</v>
      </c>
      <c r="I8" s="13">
        <f t="shared" si="2"/>
        <v>4175</v>
      </c>
      <c r="J8" s="13">
        <f t="shared" si="2"/>
        <v>5464</v>
      </c>
      <c r="K8" s="13">
        <f t="shared" si="2"/>
        <v>8967</v>
      </c>
      <c r="L8" s="13">
        <f t="shared" si="1"/>
        <v>73519</v>
      </c>
      <c r="M8"/>
    </row>
    <row r="9" spans="1:13" ht="17.25" customHeight="1">
      <c r="A9" s="14" t="s">
        <v>18</v>
      </c>
      <c r="B9" s="15">
        <v>4428</v>
      </c>
      <c r="C9" s="15">
        <v>4721</v>
      </c>
      <c r="D9" s="15">
        <v>14751</v>
      </c>
      <c r="E9" s="15">
        <v>9865</v>
      </c>
      <c r="F9" s="15">
        <v>9582</v>
      </c>
      <c r="G9" s="15">
        <v>7387</v>
      </c>
      <c r="H9" s="15">
        <v>4082</v>
      </c>
      <c r="I9" s="15">
        <v>4175</v>
      </c>
      <c r="J9" s="15">
        <v>5464</v>
      </c>
      <c r="K9" s="15">
        <v>8967</v>
      </c>
      <c r="L9" s="13">
        <f t="shared" si="1"/>
        <v>73422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94</v>
      </c>
      <c r="I10" s="15">
        <v>0</v>
      </c>
      <c r="J10" s="15">
        <v>0</v>
      </c>
      <c r="K10" s="15">
        <v>0</v>
      </c>
      <c r="L10" s="13">
        <f t="shared" si="1"/>
        <v>97</v>
      </c>
      <c r="M10"/>
    </row>
    <row r="11" spans="1:13" ht="17.25" customHeight="1">
      <c r="A11" s="12" t="s">
        <v>70</v>
      </c>
      <c r="B11" s="15">
        <v>77928</v>
      </c>
      <c r="C11" s="15">
        <v>103589</v>
      </c>
      <c r="D11" s="15">
        <v>308345</v>
      </c>
      <c r="E11" s="15">
        <v>240725</v>
      </c>
      <c r="F11" s="15">
        <v>257324</v>
      </c>
      <c r="G11" s="15">
        <v>145011</v>
      </c>
      <c r="H11" s="15">
        <v>101638</v>
      </c>
      <c r="I11" s="15">
        <v>113903</v>
      </c>
      <c r="J11" s="15">
        <v>113644</v>
      </c>
      <c r="K11" s="15">
        <v>204634</v>
      </c>
      <c r="L11" s="13">
        <f t="shared" si="1"/>
        <v>1666741</v>
      </c>
      <c r="M11" s="56"/>
    </row>
    <row r="12" spans="1:13" ht="17.25" customHeight="1">
      <c r="A12" s="14" t="s">
        <v>83</v>
      </c>
      <c r="B12" s="15">
        <v>9197</v>
      </c>
      <c r="C12" s="15">
        <v>7497</v>
      </c>
      <c r="D12" s="15">
        <v>26944</v>
      </c>
      <c r="E12" s="15">
        <v>23277</v>
      </c>
      <c r="F12" s="15">
        <v>21712</v>
      </c>
      <c r="G12" s="15">
        <v>13381</v>
      </c>
      <c r="H12" s="15">
        <v>9116</v>
      </c>
      <c r="I12" s="15">
        <v>6769</v>
      </c>
      <c r="J12" s="15">
        <v>8510</v>
      </c>
      <c r="K12" s="15">
        <v>13360</v>
      </c>
      <c r="L12" s="13">
        <f t="shared" si="1"/>
        <v>139763</v>
      </c>
      <c r="M12" s="56"/>
    </row>
    <row r="13" spans="1:13" ht="17.25" customHeight="1">
      <c r="A13" s="14" t="s">
        <v>71</v>
      </c>
      <c r="B13" s="15">
        <f>+B11-B12</f>
        <v>68731</v>
      </c>
      <c r="C13" s="15">
        <f aca="true" t="shared" si="3" ref="C13:K13">+C11-C12</f>
        <v>96092</v>
      </c>
      <c r="D13" s="15">
        <f t="shared" si="3"/>
        <v>281401</v>
      </c>
      <c r="E13" s="15">
        <f t="shared" si="3"/>
        <v>217448</v>
      </c>
      <c r="F13" s="15">
        <f t="shared" si="3"/>
        <v>235612</v>
      </c>
      <c r="G13" s="15">
        <f t="shared" si="3"/>
        <v>131630</v>
      </c>
      <c r="H13" s="15">
        <f t="shared" si="3"/>
        <v>92522</v>
      </c>
      <c r="I13" s="15">
        <f t="shared" si="3"/>
        <v>107134</v>
      </c>
      <c r="J13" s="15">
        <f t="shared" si="3"/>
        <v>105134</v>
      </c>
      <c r="K13" s="15">
        <f t="shared" si="3"/>
        <v>191274</v>
      </c>
      <c r="L13" s="13">
        <f t="shared" si="1"/>
        <v>1526978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1.128103547313628</v>
      </c>
      <c r="C18" s="22">
        <v>1.181809074452705</v>
      </c>
      <c r="D18" s="22">
        <v>1.070346463670291</v>
      </c>
      <c r="E18" s="22">
        <v>1.117008152761031</v>
      </c>
      <c r="F18" s="22">
        <v>1.184085165126931</v>
      </c>
      <c r="G18" s="22">
        <v>1.153766201621172</v>
      </c>
      <c r="H18" s="22">
        <v>1.036076033555747</v>
      </c>
      <c r="I18" s="22">
        <v>1.163332877818841</v>
      </c>
      <c r="J18" s="22">
        <v>1.308505041205804</v>
      </c>
      <c r="K18" s="22">
        <v>1.136028332425611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786144.0199999999</v>
      </c>
      <c r="C20" s="25">
        <f aca="true" t="shared" si="4" ref="C20:K20">SUM(C21:C30)</f>
        <v>546295.6999999998</v>
      </c>
      <c r="D20" s="25">
        <f t="shared" si="4"/>
        <v>1774084.3900000001</v>
      </c>
      <c r="E20" s="25">
        <f t="shared" si="4"/>
        <v>1445418.26</v>
      </c>
      <c r="F20" s="25">
        <f t="shared" si="4"/>
        <v>1470192.9600000002</v>
      </c>
      <c r="G20" s="25">
        <f t="shared" si="4"/>
        <v>884213.44</v>
      </c>
      <c r="H20" s="25">
        <f t="shared" si="4"/>
        <v>627872.0499999999</v>
      </c>
      <c r="I20" s="25">
        <f t="shared" si="4"/>
        <v>624784.4900000001</v>
      </c>
      <c r="J20" s="25">
        <f t="shared" si="4"/>
        <v>768163.2300000001</v>
      </c>
      <c r="K20" s="25">
        <f t="shared" si="4"/>
        <v>977611.48</v>
      </c>
      <c r="L20" s="25">
        <f>SUM(B20:K20)</f>
        <v>9904780.02</v>
      </c>
      <c r="M20"/>
    </row>
    <row r="21" spans="1:13" ht="17.25" customHeight="1">
      <c r="A21" s="26" t="s">
        <v>22</v>
      </c>
      <c r="B21" s="52">
        <f>ROUND((B15+B16)*B7,2)</f>
        <v>603421.5</v>
      </c>
      <c r="C21" s="52">
        <f aca="true" t="shared" si="5" ref="C21:K21">ROUND((C15+C16)*C7,2)</f>
        <v>446811.24</v>
      </c>
      <c r="D21" s="52">
        <f t="shared" si="5"/>
        <v>1586369.05</v>
      </c>
      <c r="E21" s="52">
        <f t="shared" si="5"/>
        <v>1246294.25</v>
      </c>
      <c r="F21" s="52">
        <f t="shared" si="5"/>
        <v>1172891.73</v>
      </c>
      <c r="G21" s="52">
        <f t="shared" si="5"/>
        <v>736371.9</v>
      </c>
      <c r="H21" s="52">
        <f t="shared" si="5"/>
        <v>563195.02</v>
      </c>
      <c r="I21" s="52">
        <f t="shared" si="5"/>
        <v>521066.41</v>
      </c>
      <c r="J21" s="52">
        <f t="shared" si="5"/>
        <v>566072.68</v>
      </c>
      <c r="K21" s="52">
        <f t="shared" si="5"/>
        <v>828985.48</v>
      </c>
      <c r="L21" s="33">
        <f aca="true" t="shared" si="6" ref="L21:L29">SUM(B21:K21)</f>
        <v>8271479.26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77300.43</v>
      </c>
      <c r="C22" s="33">
        <f t="shared" si="7"/>
        <v>81234.34</v>
      </c>
      <c r="D22" s="33">
        <f t="shared" si="7"/>
        <v>111595.45</v>
      </c>
      <c r="E22" s="33">
        <f t="shared" si="7"/>
        <v>145826.59</v>
      </c>
      <c r="F22" s="33">
        <f t="shared" si="7"/>
        <v>215911.97</v>
      </c>
      <c r="G22" s="33">
        <f t="shared" si="7"/>
        <v>113229.11</v>
      </c>
      <c r="H22" s="33">
        <f t="shared" si="7"/>
        <v>20317.84</v>
      </c>
      <c r="I22" s="33">
        <f t="shared" si="7"/>
        <v>85107.28</v>
      </c>
      <c r="J22" s="33">
        <f t="shared" si="7"/>
        <v>174636.28</v>
      </c>
      <c r="K22" s="33">
        <f t="shared" si="7"/>
        <v>112765.51</v>
      </c>
      <c r="L22" s="33">
        <f t="shared" si="6"/>
        <v>1137924.7999999998</v>
      </c>
      <c r="M22"/>
    </row>
    <row r="23" spans="1:13" ht="17.25" customHeight="1">
      <c r="A23" s="27" t="s">
        <v>24</v>
      </c>
      <c r="B23" s="33">
        <v>0</v>
      </c>
      <c r="C23" s="33">
        <v>15608.7</v>
      </c>
      <c r="D23" s="33">
        <v>69797.5</v>
      </c>
      <c r="E23" s="33">
        <v>38148.14</v>
      </c>
      <c r="F23" s="33">
        <v>56812.83</v>
      </c>
      <c r="G23" s="33">
        <v>33334.38</v>
      </c>
      <c r="H23" s="33">
        <v>23767.33</v>
      </c>
      <c r="I23" s="33">
        <v>15842.81</v>
      </c>
      <c r="J23" s="33">
        <v>22656.77</v>
      </c>
      <c r="K23" s="33">
        <v>30702.65</v>
      </c>
      <c r="L23" s="33">
        <f t="shared" si="6"/>
        <v>306671.11000000004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638.72</v>
      </c>
      <c r="C26" s="33">
        <v>444.57</v>
      </c>
      <c r="D26" s="33">
        <v>1443.45</v>
      </c>
      <c r="E26" s="33">
        <v>1176.14</v>
      </c>
      <c r="F26" s="33">
        <v>1195.84</v>
      </c>
      <c r="G26" s="33">
        <v>720.32</v>
      </c>
      <c r="H26" s="33">
        <v>512.1</v>
      </c>
      <c r="I26" s="33">
        <v>509.29</v>
      </c>
      <c r="J26" s="33">
        <v>624.65</v>
      </c>
      <c r="K26" s="33">
        <v>796.29</v>
      </c>
      <c r="L26" s="33">
        <f t="shared" si="6"/>
        <v>8061.37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484.01</v>
      </c>
      <c r="L27" s="33">
        <f t="shared" si="6"/>
        <v>4550.950000000001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102473.04</v>
      </c>
      <c r="C29" s="33"/>
      <c r="D29" s="33"/>
      <c r="E29" s="33">
        <v>9381.37</v>
      </c>
      <c r="F29" s="33">
        <v>18706.74</v>
      </c>
      <c r="G29" s="33"/>
      <c r="H29" s="33">
        <v>17833.45</v>
      </c>
      <c r="I29" s="33"/>
      <c r="J29" s="33"/>
      <c r="K29" s="33">
        <v>0</v>
      </c>
      <c r="L29" s="33">
        <f t="shared" si="6"/>
        <v>148394.6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-127196.79</v>
      </c>
      <c r="C32" s="33">
        <f t="shared" si="8"/>
        <v>-20772.4</v>
      </c>
      <c r="D32" s="33">
        <f t="shared" si="8"/>
        <v>-64904.4</v>
      </c>
      <c r="E32" s="33">
        <f t="shared" si="8"/>
        <v>-49366.3899999999</v>
      </c>
      <c r="F32" s="33">
        <f t="shared" si="8"/>
        <v>-42160.8</v>
      </c>
      <c r="G32" s="33">
        <f t="shared" si="8"/>
        <v>-32502.8</v>
      </c>
      <c r="H32" s="33">
        <f t="shared" si="8"/>
        <v>-24777.96</v>
      </c>
      <c r="I32" s="33">
        <f t="shared" si="8"/>
        <v>-20760.58</v>
      </c>
      <c r="J32" s="33">
        <f t="shared" si="8"/>
        <v>-24041.6</v>
      </c>
      <c r="K32" s="33">
        <f t="shared" si="8"/>
        <v>-39454.8</v>
      </c>
      <c r="L32" s="33">
        <f aca="true" t="shared" si="9" ref="L32:L39">SUM(B32:K32)</f>
        <v>-445938.51999999984</v>
      </c>
      <c r="M32"/>
    </row>
    <row r="33" spans="1:13" ht="18.75" customHeight="1">
      <c r="A33" s="27" t="s">
        <v>28</v>
      </c>
      <c r="B33" s="33">
        <f>B34+B35+B36+B37</f>
        <v>-19483.2</v>
      </c>
      <c r="C33" s="33">
        <f aca="true" t="shared" si="10" ref="C33:K33">C34+C35+C36+C37</f>
        <v>-20772.4</v>
      </c>
      <c r="D33" s="33">
        <f t="shared" si="10"/>
        <v>-64904.4</v>
      </c>
      <c r="E33" s="33">
        <f t="shared" si="10"/>
        <v>-43406</v>
      </c>
      <c r="F33" s="33">
        <f t="shared" si="10"/>
        <v>-42160.8</v>
      </c>
      <c r="G33" s="33">
        <f t="shared" si="10"/>
        <v>-32502.8</v>
      </c>
      <c r="H33" s="33">
        <f t="shared" si="10"/>
        <v>-17960.8</v>
      </c>
      <c r="I33" s="33">
        <f t="shared" si="10"/>
        <v>-20760.58</v>
      </c>
      <c r="J33" s="33">
        <f t="shared" si="10"/>
        <v>-24041.6</v>
      </c>
      <c r="K33" s="33">
        <f t="shared" si="10"/>
        <v>-39454.8</v>
      </c>
      <c r="L33" s="33">
        <f t="shared" si="9"/>
        <v>-325447.37999999995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-19483.2</v>
      </c>
      <c r="C34" s="33">
        <f t="shared" si="11"/>
        <v>-20772.4</v>
      </c>
      <c r="D34" s="33">
        <f t="shared" si="11"/>
        <v>-64904.4</v>
      </c>
      <c r="E34" s="33">
        <f t="shared" si="11"/>
        <v>-43406</v>
      </c>
      <c r="F34" s="33">
        <f t="shared" si="11"/>
        <v>-42160.8</v>
      </c>
      <c r="G34" s="33">
        <f t="shared" si="11"/>
        <v>-32502.8</v>
      </c>
      <c r="H34" s="33">
        <f t="shared" si="11"/>
        <v>-17960.8</v>
      </c>
      <c r="I34" s="33">
        <f t="shared" si="11"/>
        <v>-18370</v>
      </c>
      <c r="J34" s="33">
        <f t="shared" si="11"/>
        <v>-24041.6</v>
      </c>
      <c r="K34" s="33">
        <f t="shared" si="11"/>
        <v>-39454.8</v>
      </c>
      <c r="L34" s="33">
        <f t="shared" si="9"/>
        <v>-323056.79999999993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-2390.58</v>
      </c>
      <c r="J37" s="17">
        <v>0</v>
      </c>
      <c r="K37" s="17">
        <v>0</v>
      </c>
      <c r="L37" s="33">
        <f t="shared" si="9"/>
        <v>-2390.58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658947.2299999999</v>
      </c>
      <c r="C56" s="41">
        <f t="shared" si="16"/>
        <v>525523.2999999998</v>
      </c>
      <c r="D56" s="41">
        <f t="shared" si="16"/>
        <v>1709179.9900000002</v>
      </c>
      <c r="E56" s="41">
        <f t="shared" si="16"/>
        <v>1396051.87</v>
      </c>
      <c r="F56" s="41">
        <f t="shared" si="16"/>
        <v>1428032.1600000001</v>
      </c>
      <c r="G56" s="41">
        <f t="shared" si="16"/>
        <v>851710.6399999999</v>
      </c>
      <c r="H56" s="41">
        <f t="shared" si="16"/>
        <v>603094.09</v>
      </c>
      <c r="I56" s="41">
        <f t="shared" si="16"/>
        <v>604023.9100000001</v>
      </c>
      <c r="J56" s="41">
        <f t="shared" si="16"/>
        <v>744121.6300000001</v>
      </c>
      <c r="K56" s="41">
        <f t="shared" si="16"/>
        <v>938156.6799999999</v>
      </c>
      <c r="L56" s="42">
        <f t="shared" si="14"/>
        <v>9458841.5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658947.23</v>
      </c>
      <c r="C62" s="41">
        <f aca="true" t="shared" si="18" ref="C62:J62">SUM(C63:C74)</f>
        <v>525523.3</v>
      </c>
      <c r="D62" s="41">
        <f t="shared" si="18"/>
        <v>1709179.99</v>
      </c>
      <c r="E62" s="41">
        <f t="shared" si="18"/>
        <v>1396051.87</v>
      </c>
      <c r="F62" s="41">
        <f t="shared" si="18"/>
        <v>1428032.16</v>
      </c>
      <c r="G62" s="41">
        <f t="shared" si="18"/>
        <v>851710.64</v>
      </c>
      <c r="H62" s="41">
        <f t="shared" si="18"/>
        <v>603094.09</v>
      </c>
      <c r="I62" s="41">
        <f>SUM(I63:I79)</f>
        <v>604023.91</v>
      </c>
      <c r="J62" s="41">
        <f t="shared" si="18"/>
        <v>744121.63</v>
      </c>
      <c r="K62" s="41">
        <f>SUM(K63:K76)</f>
        <v>938156.68</v>
      </c>
      <c r="L62" s="41">
        <f>SUM(B62:K62)</f>
        <v>9458841.5</v>
      </c>
      <c r="M62" s="40"/>
    </row>
    <row r="63" spans="1:13" ht="18.75" customHeight="1">
      <c r="A63" s="46" t="s">
        <v>46</v>
      </c>
      <c r="B63" s="57">
        <v>658947.23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658947.23</v>
      </c>
      <c r="M63"/>
    </row>
    <row r="64" spans="1:13" ht="18.75" customHeight="1">
      <c r="A64" s="46" t="s">
        <v>55</v>
      </c>
      <c r="B64" s="17">
        <v>0</v>
      </c>
      <c r="C64" s="57">
        <v>461251.8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461251.8</v>
      </c>
      <c r="M64"/>
    </row>
    <row r="65" spans="1:13" ht="18.75" customHeight="1">
      <c r="A65" s="46" t="s">
        <v>56</v>
      </c>
      <c r="B65" s="17">
        <v>0</v>
      </c>
      <c r="C65" s="57">
        <v>64271.5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64271.5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1709179.99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1709179.99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1396051.87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1396051.87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1428032.16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1428032.16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851710.64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851710.64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603094.09</v>
      </c>
      <c r="I70" s="17">
        <v>0</v>
      </c>
      <c r="J70" s="17">
        <v>0</v>
      </c>
      <c r="K70" s="17">
        <v>0</v>
      </c>
      <c r="L70" s="41">
        <f t="shared" si="19"/>
        <v>603094.09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604023.91</v>
      </c>
      <c r="J71" s="17">
        <v>0</v>
      </c>
      <c r="K71" s="17">
        <v>0</v>
      </c>
      <c r="L71" s="41">
        <f t="shared" si="19"/>
        <v>604023.91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744121.63</v>
      </c>
      <c r="K72" s="17">
        <v>0</v>
      </c>
      <c r="L72" s="41">
        <f t="shared" si="19"/>
        <v>744121.63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558484.67</v>
      </c>
      <c r="L73" s="41">
        <f t="shared" si="19"/>
        <v>558484.67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379672.01</v>
      </c>
      <c r="L74" s="41">
        <f t="shared" si="19"/>
        <v>379672.01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2024-06-28T17:33:05Z</dcterms:modified>
  <cp:category/>
  <cp:version/>
  <cp:contentType/>
  <cp:contentStatus/>
</cp:coreProperties>
</file>