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<sst xmlns="http://schemas.openxmlformats.org/spreadsheetml/2006/main" count="87" uniqueCount="86">
  <si>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</si>
  <si>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</si>
  <si>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</si>
  <si>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</si>
  <si>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</si>
  <si>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</si>
  <si>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</si>
  <si>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</si>
  <si>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</si>
  <si>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</si>
  <si>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</si>
  <si>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</si>
  <si>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</si>
  <si>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</si>
  <si>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</si>
  <si>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</si>
  <si>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</si>
  <si>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</si>
  <si>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</si>
  <si>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</si>
  <si>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</si>
  <si>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</si>
  <si>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</si>
  <si>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</si>
  <si>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</si>
  <si>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</si>
  <si>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</si>
  <si>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</si>
  <si>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</si>
  <si>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</si>
  <si>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</si>
  <si>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</si>
  <si>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</si>
  <si>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</si>
  <si>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</si>
  <si>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</si>
  <si>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</si>
  <si>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</si>
  <si>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</si>
  <si>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</si>
  <si>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</si>
  <si>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</si>
  <si>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</si>
  <si>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</si>
  <si>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</si>
  <si>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</si>
  <si>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</si>
  <si>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</si>
  <si>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</si>
  <si>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</si>
  <si>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</si>
  <si>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</si>
  <si>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</si>
  <si>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</si>
  <si>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</si>
  <si>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</si>
  <si>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</si>
  <si>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</si>
  <si>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</si>
  <si>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</si>
  <si>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</si>
  <si>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</si>
  <si>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</si>
  <si>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</si>
  <si>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</si>
  <si>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</si>
  <si>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</si>
  <si>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</si>
  <si>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</si>
  <si>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</si>
  <si>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</si>
  <si>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</si>
  <si>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</si>
  <si>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</si>
  <si>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</si>
  <si>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</si>
  <si>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</si>
  <si>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</si>
  <si>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</si>
  <si>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</si>
  <si>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</si>
  <si>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</si>
  <si>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</si>
  <si>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</si>
  <si>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25/06/24 - VENCIMENTO 02/07/24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</si>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</sst>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81209</v>
      </c>
      <c r="C7" s="10">
        <f aca="true" t="shared" si="0" ref="C7:K7">C8+C11</f>
        <v>110603</v>
      </c>
      <c r="D7" s="10">
        <f t="shared" si="0"/>
        <v>328410</v>
      </c>
      <c r="E7" s="10">
        <f t="shared" si="0"/>
        <v>240507</v>
      </c>
      <c r="F7" s="10">
        <f t="shared" si="0"/>
        <v>272520</v>
      </c>
      <c r="G7" s="10">
        <f t="shared" si="0"/>
        <v>155777</v>
      </c>
      <c r="H7" s="10">
        <f t="shared" si="0"/>
        <v>109042</v>
      </c>
      <c r="I7" s="10">
        <f t="shared" si="0"/>
        <v>121979</v>
      </c>
      <c r="J7" s="10">
        <f t="shared" si="0"/>
        <v>123556</v>
      </c>
      <c r="K7" s="10">
        <f t="shared" si="0"/>
        <v>219431</v>
      </c>
      <c r="L7" s="10">
        <f aca="true" t="shared" si="1" ref="L7:L13">SUM(B7:K7)</f>
        <v>1763034</v>
      </c>
      <c r="M7" s="11"/>
    </row>
    <row r="8" spans="1:13" ht="17.25" customHeight="1">
      <c r="A8" s="12" t="s">
        <v>81</v>
      </c>
      <c r="B8" s="13">
        <f>B9+B10</f>
        <v>4429</v>
      </c>
      <c r="C8" s="13">
        <f aca="true" t="shared" si="2" ref="C8:K8">C9+C10</f>
        <v>4533</v>
      </c>
      <c r="D8" s="13">
        <f t="shared" si="2"/>
        <v>14068</v>
      </c>
      <c r="E8" s="13">
        <f t="shared" si="2"/>
        <v>9276</v>
      </c>
      <c r="F8" s="13">
        <f t="shared" si="2"/>
        <v>9088</v>
      </c>
      <c r="G8" s="13">
        <f t="shared" si="2"/>
        <v>7384</v>
      </c>
      <c r="H8" s="13">
        <f t="shared" si="2"/>
        <v>4223</v>
      </c>
      <c r="I8" s="13">
        <f t="shared" si="2"/>
        <v>3912</v>
      </c>
      <c r="J8" s="13">
        <f t="shared" si="2"/>
        <v>5488</v>
      </c>
      <c r="K8" s="13">
        <f t="shared" si="2"/>
        <v>8639</v>
      </c>
      <c r="L8" s="13">
        <f t="shared" si="1"/>
        <v>71040</v>
      </c>
      <c r="M8"/>
    </row>
    <row r="9" spans="1:13" ht="17.25" customHeight="1">
      <c r="A9" s="14" t="s">
        <v>18</v>
      </c>
      <c r="B9" s="15">
        <v>4428</v>
      </c>
      <c r="C9" s="15">
        <v>4533</v>
      </c>
      <c r="D9" s="15">
        <v>14068</v>
      </c>
      <c r="E9" s="15">
        <v>9276</v>
      </c>
      <c r="F9" s="15">
        <v>9088</v>
      </c>
      <c r="G9" s="15">
        <v>7384</v>
      </c>
      <c r="H9" s="15">
        <v>4139</v>
      </c>
      <c r="I9" s="15">
        <v>3912</v>
      </c>
      <c r="J9" s="15">
        <v>5488</v>
      </c>
      <c r="K9" s="15">
        <v>8639</v>
      </c>
      <c r="L9" s="13">
        <f t="shared" si="1"/>
        <v>70955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84</v>
      </c>
      <c r="I10" s="15">
        <v>0</v>
      </c>
      <c r="J10" s="15">
        <v>0</v>
      </c>
      <c r="K10" s="15">
        <v>0</v>
      </c>
      <c r="L10" s="13">
        <f t="shared" si="1"/>
        <v>85</v>
      </c>
      <c r="M10"/>
    </row>
    <row r="11" spans="1:13" ht="17.25" customHeight="1">
      <c r="A11" s="12" t="s">
        <v>70</v>
      </c>
      <c r="B11" s="15">
        <v>76780</v>
      </c>
      <c r="C11" s="15">
        <v>106070</v>
      </c>
      <c r="D11" s="15">
        <v>314342</v>
      </c>
      <c r="E11" s="15">
        <v>231231</v>
      </c>
      <c r="F11" s="15">
        <v>263432</v>
      </c>
      <c r="G11" s="15">
        <v>148393</v>
      </c>
      <c r="H11" s="15">
        <v>104819</v>
      </c>
      <c r="I11" s="15">
        <v>118067</v>
      </c>
      <c r="J11" s="15">
        <v>118068</v>
      </c>
      <c r="K11" s="15">
        <v>210792</v>
      </c>
      <c r="L11" s="13">
        <f t="shared" si="1"/>
        <v>1691994</v>
      </c>
      <c r="M11" s="56"/>
    </row>
    <row r="12" spans="1:13" ht="17.25" customHeight="1">
      <c r="A12" s="14" t="s">
        <v>83</v>
      </c>
      <c r="B12" s="15">
        <v>8751</v>
      </c>
      <c r="C12" s="15">
        <v>7496</v>
      </c>
      <c r="D12" s="15">
        <v>26296</v>
      </c>
      <c r="E12" s="15">
        <v>21959</v>
      </c>
      <c r="F12" s="15">
        <v>21248</v>
      </c>
      <c r="G12" s="15">
        <v>13051</v>
      </c>
      <c r="H12" s="15">
        <v>9153</v>
      </c>
      <c r="I12" s="15">
        <v>6602</v>
      </c>
      <c r="J12" s="15">
        <v>8384</v>
      </c>
      <c r="K12" s="15">
        <v>13169</v>
      </c>
      <c r="L12" s="13">
        <f t="shared" si="1"/>
        <v>136109</v>
      </c>
      <c r="M12" s="56"/>
    </row>
    <row r="13" spans="1:13" ht="17.25" customHeight="1">
      <c r="A13" s="14" t="s">
        <v>71</v>
      </c>
      <c r="B13" s="15">
        <f>+B11-B12</f>
        <v>68029</v>
      </c>
      <c r="C13" s="15">
        <f aca="true" t="shared" si="3" ref="C13:K13">+C11-C12</f>
        <v>98574</v>
      </c>
      <c r="D13" s="15">
        <f t="shared" si="3"/>
        <v>288046</v>
      </c>
      <c r="E13" s="15">
        <f t="shared" si="3"/>
        <v>209272</v>
      </c>
      <c r="F13" s="15">
        <f t="shared" si="3"/>
        <v>242184</v>
      </c>
      <c r="G13" s="15">
        <f t="shared" si="3"/>
        <v>135342</v>
      </c>
      <c r="H13" s="15">
        <f t="shared" si="3"/>
        <v>95666</v>
      </c>
      <c r="I13" s="15">
        <f t="shared" si="3"/>
        <v>111465</v>
      </c>
      <c r="J13" s="15">
        <f t="shared" si="3"/>
        <v>109684</v>
      </c>
      <c r="K13" s="15">
        <f t="shared" si="3"/>
        <v>197623</v>
      </c>
      <c r="L13" s="13">
        <f t="shared" si="1"/>
        <v>1555885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1.119417592232242</v>
      </c>
      <c r="C18" s="22">
        <v>1.160502446413204</v>
      </c>
      <c r="D18" s="22">
        <v>1.056620994222373</v>
      </c>
      <c r="E18" s="22">
        <v>1.153457401629294</v>
      </c>
      <c r="F18" s="22">
        <v>1.165204684887166</v>
      </c>
      <c r="G18" s="22">
        <v>1.132887650500909</v>
      </c>
      <c r="H18" s="22">
        <v>1.009540729426347</v>
      </c>
      <c r="I18" s="22">
        <v>1.134386385081296</v>
      </c>
      <c r="J18" s="22">
        <v>1.265475673592626</v>
      </c>
      <c r="K18" s="22">
        <v>1.116377929752784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769376.8899999999</v>
      </c>
      <c r="C20" s="25">
        <f aca="true" t="shared" si="4" ref="C20:K20">SUM(C21:C30)</f>
        <v>547817.45</v>
      </c>
      <c r="D20" s="25">
        <f t="shared" si="4"/>
        <v>1779356.84</v>
      </c>
      <c r="E20" s="25">
        <f t="shared" si="4"/>
        <v>1432962.13</v>
      </c>
      <c r="F20" s="25">
        <f t="shared" si="4"/>
        <v>1477194.5000000002</v>
      </c>
      <c r="G20" s="25">
        <f t="shared" si="4"/>
        <v>887391.25</v>
      </c>
      <c r="H20" s="25">
        <f t="shared" si="4"/>
        <v>630664.35</v>
      </c>
      <c r="I20" s="25">
        <f t="shared" si="4"/>
        <v>629544.8900000001</v>
      </c>
      <c r="J20" s="25">
        <f t="shared" si="4"/>
        <v>770656.3800000001</v>
      </c>
      <c r="K20" s="25">
        <f t="shared" si="4"/>
        <v>986617.2</v>
      </c>
      <c r="L20" s="25">
        <f>SUM(B20:K20)</f>
        <v>9911581.879999999</v>
      </c>
      <c r="M20"/>
    </row>
    <row r="21" spans="1:13" ht="17.25" customHeight="1">
      <c r="A21" s="26" t="s">
        <v>22</v>
      </c>
      <c r="B21" s="52">
        <f>ROUND((B15+B16)*B7,2)</f>
        <v>595010.22</v>
      </c>
      <c r="C21" s="52">
        <f aca="true" t="shared" si="5" ref="C21:K21">ROUND((C15+C16)*C7,2)</f>
        <v>456270.56</v>
      </c>
      <c r="D21" s="52">
        <f t="shared" si="5"/>
        <v>1612460.26</v>
      </c>
      <c r="E21" s="52">
        <f t="shared" si="5"/>
        <v>1196137.51</v>
      </c>
      <c r="F21" s="52">
        <f t="shared" si="5"/>
        <v>1197561.89</v>
      </c>
      <c r="G21" s="52">
        <f t="shared" si="5"/>
        <v>752698.89</v>
      </c>
      <c r="H21" s="52">
        <f t="shared" si="5"/>
        <v>580376.05</v>
      </c>
      <c r="I21" s="52">
        <f t="shared" si="5"/>
        <v>538281.13</v>
      </c>
      <c r="J21" s="52">
        <f t="shared" si="5"/>
        <v>587212.25</v>
      </c>
      <c r="K21" s="52">
        <f t="shared" si="5"/>
        <v>851611.71</v>
      </c>
      <c r="L21" s="33">
        <f aca="true" t="shared" si="6" ref="L21:L29">SUM(B21:K21)</f>
        <v>8367620.469999999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71054.69</v>
      </c>
      <c r="C22" s="33">
        <f t="shared" si="7"/>
        <v>73232.54</v>
      </c>
      <c r="D22" s="33">
        <f t="shared" si="7"/>
        <v>91299.1</v>
      </c>
      <c r="E22" s="33">
        <f t="shared" si="7"/>
        <v>183556.15</v>
      </c>
      <c r="F22" s="33">
        <f t="shared" si="7"/>
        <v>197842.83</v>
      </c>
      <c r="G22" s="33">
        <f t="shared" si="7"/>
        <v>100024.39</v>
      </c>
      <c r="H22" s="33">
        <f t="shared" si="7"/>
        <v>5537.21</v>
      </c>
      <c r="I22" s="33">
        <f t="shared" si="7"/>
        <v>72337.66</v>
      </c>
      <c r="J22" s="33">
        <f t="shared" si="7"/>
        <v>155890.57</v>
      </c>
      <c r="K22" s="33">
        <f t="shared" si="7"/>
        <v>99108.81</v>
      </c>
      <c r="L22" s="33">
        <f t="shared" si="6"/>
        <v>1049883.95</v>
      </c>
      <c r="M22"/>
    </row>
    <row r="23" spans="1:13" ht="17.25" customHeight="1">
      <c r="A23" s="27" t="s">
        <v>24</v>
      </c>
      <c r="B23" s="33">
        <v>0</v>
      </c>
      <c r="C23" s="33">
        <v>15672.93</v>
      </c>
      <c r="D23" s="33">
        <v>69277.9</v>
      </c>
      <c r="E23" s="33">
        <v>38148.14</v>
      </c>
      <c r="F23" s="33">
        <v>57199.82</v>
      </c>
      <c r="G23" s="33">
        <v>33392.74</v>
      </c>
      <c r="H23" s="33">
        <v>24159.23</v>
      </c>
      <c r="I23" s="33">
        <v>16158.11</v>
      </c>
      <c r="J23" s="33">
        <v>22756.06</v>
      </c>
      <c r="K23" s="33">
        <v>30736.03</v>
      </c>
      <c r="L23" s="33">
        <f t="shared" si="6"/>
        <v>307500.95999999996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624.65</v>
      </c>
      <c r="C26" s="33">
        <v>444.57</v>
      </c>
      <c r="D26" s="33">
        <v>1440.64</v>
      </c>
      <c r="E26" s="33">
        <v>1162.08</v>
      </c>
      <c r="F26" s="33">
        <v>1195.84</v>
      </c>
      <c r="G26" s="33">
        <v>717.5</v>
      </c>
      <c r="H26" s="33">
        <v>512.1</v>
      </c>
      <c r="I26" s="33">
        <v>509.29</v>
      </c>
      <c r="J26" s="33">
        <v>624.65</v>
      </c>
      <c r="K26" s="33">
        <v>799.1</v>
      </c>
      <c r="L26" s="33">
        <f t="shared" si="6"/>
        <v>8030.42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484.01</v>
      </c>
      <c r="L27" s="33">
        <f t="shared" si="6"/>
        <v>4550.950000000001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100377</v>
      </c>
      <c r="C29" s="33"/>
      <c r="D29" s="33"/>
      <c r="E29" s="33">
        <v>9366.48</v>
      </c>
      <c r="F29" s="33">
        <v>18720.27</v>
      </c>
      <c r="G29" s="33"/>
      <c r="H29" s="33">
        <v>17833.45</v>
      </c>
      <c r="I29" s="33"/>
      <c r="J29" s="33"/>
      <c r="K29" s="33">
        <v>0</v>
      </c>
      <c r="L29" s="33">
        <f t="shared" si="6"/>
        <v>146297.2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-127196.79</v>
      </c>
      <c r="C32" s="33">
        <f t="shared" si="8"/>
        <v>-19945.2</v>
      </c>
      <c r="D32" s="33">
        <f t="shared" si="8"/>
        <v>-61899.2</v>
      </c>
      <c r="E32" s="33">
        <f t="shared" si="8"/>
        <v>1090825.21</v>
      </c>
      <c r="F32" s="33">
        <f t="shared" si="8"/>
        <v>1304012.8</v>
      </c>
      <c r="G32" s="33">
        <f t="shared" si="8"/>
        <v>-32489.6</v>
      </c>
      <c r="H32" s="33">
        <f t="shared" si="8"/>
        <v>-25028.76</v>
      </c>
      <c r="I32" s="33">
        <f t="shared" si="8"/>
        <v>462708.14</v>
      </c>
      <c r="J32" s="33">
        <f t="shared" si="8"/>
        <v>-24147.2</v>
      </c>
      <c r="K32" s="33">
        <f t="shared" si="8"/>
        <v>-38011.6</v>
      </c>
      <c r="L32" s="33">
        <f aca="true" t="shared" si="9" ref="L32:L39">SUM(B32:K32)</f>
        <v>2528827.8000000003</v>
      </c>
      <c r="M32"/>
    </row>
    <row r="33" spans="1:13" ht="18.75" customHeight="1">
      <c r="A33" s="27" t="s">
        <v>28</v>
      </c>
      <c r="B33" s="33">
        <f>B34+B35+B36+B37</f>
        <v>-19483.2</v>
      </c>
      <c r="C33" s="33">
        <f aca="true" t="shared" si="10" ref="C33:K33">C34+C35+C36+C37</f>
        <v>-19945.2</v>
      </c>
      <c r="D33" s="33">
        <f t="shared" si="10"/>
        <v>-61899.2</v>
      </c>
      <c r="E33" s="33">
        <f t="shared" si="10"/>
        <v>-40814.4</v>
      </c>
      <c r="F33" s="33">
        <f t="shared" si="10"/>
        <v>-39987.2</v>
      </c>
      <c r="G33" s="33">
        <f t="shared" si="10"/>
        <v>-32489.6</v>
      </c>
      <c r="H33" s="33">
        <f t="shared" si="10"/>
        <v>-18211.6</v>
      </c>
      <c r="I33" s="33">
        <f t="shared" si="10"/>
        <v>-23291.86</v>
      </c>
      <c r="J33" s="33">
        <f t="shared" si="10"/>
        <v>-24147.2</v>
      </c>
      <c r="K33" s="33">
        <f t="shared" si="10"/>
        <v>-38011.6</v>
      </c>
      <c r="L33" s="33">
        <f t="shared" si="9"/>
        <v>-318281.06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-19483.2</v>
      </c>
      <c r="C34" s="33">
        <f t="shared" si="11"/>
        <v>-19945.2</v>
      </c>
      <c r="D34" s="33">
        <f t="shared" si="11"/>
        <v>-61899.2</v>
      </c>
      <c r="E34" s="33">
        <f t="shared" si="11"/>
        <v>-40814.4</v>
      </c>
      <c r="F34" s="33">
        <f t="shared" si="11"/>
        <v>-39987.2</v>
      </c>
      <c r="G34" s="33">
        <f t="shared" si="11"/>
        <v>-32489.6</v>
      </c>
      <c r="H34" s="33">
        <f t="shared" si="11"/>
        <v>-18211.6</v>
      </c>
      <c r="I34" s="33">
        <f t="shared" si="11"/>
        <v>-17212.8</v>
      </c>
      <c r="J34" s="33">
        <f t="shared" si="11"/>
        <v>-24147.2</v>
      </c>
      <c r="K34" s="33">
        <f t="shared" si="11"/>
        <v>-38011.6</v>
      </c>
      <c r="L34" s="33">
        <f t="shared" si="9"/>
        <v>-312202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-6079.06</v>
      </c>
      <c r="J37" s="17">
        <v>0</v>
      </c>
      <c r="K37" s="17">
        <v>0</v>
      </c>
      <c r="L37" s="33">
        <f t="shared" si="9"/>
        <v>-6079.06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1131639.6099999999</v>
      </c>
      <c r="F38" s="38">
        <f t="shared" si="12"/>
        <v>1344000</v>
      </c>
      <c r="G38" s="38">
        <f t="shared" si="12"/>
        <v>0</v>
      </c>
      <c r="H38" s="38">
        <f t="shared" si="12"/>
        <v>-6817.16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2847108.86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642180.0999999999</v>
      </c>
      <c r="C56" s="41">
        <f t="shared" si="16"/>
        <v>527872.25</v>
      </c>
      <c r="D56" s="41">
        <f t="shared" si="16"/>
        <v>1717457.6400000001</v>
      </c>
      <c r="E56" s="41">
        <f t="shared" si="16"/>
        <v>2523787.34</v>
      </c>
      <c r="F56" s="41">
        <f t="shared" si="16"/>
        <v>2781207.3000000003</v>
      </c>
      <c r="G56" s="41">
        <f t="shared" si="16"/>
        <v>854901.65</v>
      </c>
      <c r="H56" s="41">
        <f t="shared" si="16"/>
        <v>605635.59</v>
      </c>
      <c r="I56" s="41">
        <f t="shared" si="16"/>
        <v>1092253.0300000003</v>
      </c>
      <c r="J56" s="41">
        <f t="shared" si="16"/>
        <v>746509.1800000002</v>
      </c>
      <c r="K56" s="41">
        <f t="shared" si="16"/>
        <v>948605.6</v>
      </c>
      <c r="L56" s="42">
        <f t="shared" si="14"/>
        <v>12440409.680000002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642180.1</v>
      </c>
      <c r="C62" s="41">
        <f aca="true" t="shared" si="18" ref="C62:J62">SUM(C63:C74)</f>
        <v>527872.25</v>
      </c>
      <c r="D62" s="41">
        <f t="shared" si="18"/>
        <v>1717457.64</v>
      </c>
      <c r="E62" s="41">
        <f t="shared" si="18"/>
        <v>2523787.34</v>
      </c>
      <c r="F62" s="41">
        <f t="shared" si="18"/>
        <v>2781207.3</v>
      </c>
      <c r="G62" s="41">
        <f t="shared" si="18"/>
        <v>854901.65</v>
      </c>
      <c r="H62" s="41">
        <f t="shared" si="18"/>
        <v>605635.59</v>
      </c>
      <c r="I62" s="41">
        <f>SUM(I63:I79)</f>
        <v>1092253.03</v>
      </c>
      <c r="J62" s="41">
        <f t="shared" si="18"/>
        <v>746509.18</v>
      </c>
      <c r="K62" s="41">
        <f>SUM(K63:K76)</f>
        <v>948605.5999999999</v>
      </c>
      <c r="L62" s="41">
        <f>SUM(B62:K62)</f>
        <v>12440409.679999998</v>
      </c>
      <c r="M62" s="40"/>
    </row>
    <row r="63" spans="1:13" ht="18.75" customHeight="1">
      <c r="A63" s="46" t="s">
        <v>46</v>
      </c>
      <c r="B63" s="57">
        <v>642180.1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642180.1</v>
      </c>
      <c r="M63"/>
    </row>
    <row r="64" spans="1:13" ht="18.75" customHeight="1">
      <c r="A64" s="46" t="s">
        <v>55</v>
      </c>
      <c r="B64" s="17">
        <v>0</v>
      </c>
      <c r="C64" s="57">
        <v>462363.3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462363.3</v>
      </c>
      <c r="M64"/>
    </row>
    <row r="65" spans="1:13" ht="18.75" customHeight="1">
      <c r="A65" s="46" t="s">
        <v>56</v>
      </c>
      <c r="B65" s="17">
        <v>0</v>
      </c>
      <c r="C65" s="57">
        <v>65508.95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65508.95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1717457.64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1717457.64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2523787.34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2523787.34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2781207.3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2781207.3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854901.65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854901.65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605635.59</v>
      </c>
      <c r="I70" s="17">
        <v>0</v>
      </c>
      <c r="J70" s="17">
        <v>0</v>
      </c>
      <c r="K70" s="17">
        <v>0</v>
      </c>
      <c r="L70" s="41">
        <f t="shared" si="19"/>
        <v>605635.59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1092253.03</v>
      </c>
      <c r="J71" s="17">
        <v>0</v>
      </c>
      <c r="K71" s="17">
        <v>0</v>
      </c>
      <c r="L71" s="41">
        <f t="shared" si="19"/>
        <v>1092253.03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746509.18</v>
      </c>
      <c r="K72" s="17">
        <v>0</v>
      </c>
      <c r="L72" s="41">
        <f t="shared" si="19"/>
        <v>746509.18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565368.94</v>
      </c>
      <c r="L73" s="41">
        <f t="shared" si="19"/>
        <v>565368.94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383236.66</v>
      </c>
      <c r="L74" s="41">
        <f t="shared" si="19"/>
        <v>383236.66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2024-07-01T18:48:43Z</dcterms:modified>
  <cp:category/>
  <cp:version/>
  <cp:contentType/>
  <cp:contentStatus/>
</cp:coreProperties>
</file>